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8F9E375-BB05-4E60-A425-D51DAC8BC9D4}" xr6:coauthVersionLast="47" xr6:coauthVersionMax="47" xr10:uidLastSave="{00000000-0000-0000-0000-000000000000}"/>
  <bookViews>
    <workbookView xWindow="-120" yWindow="-120" windowWidth="29040" windowHeight="16440" tabRatio="737" firstSheet="1" activeTab="1" xr2:uid="{00000000-000D-0000-FFFF-FFFF00000000}"/>
  </bookViews>
  <sheets>
    <sheet name="Sheet1" sheetId="1" state="hidden" r:id="rId1"/>
    <sheet name="2022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'2022'!$A$6:$P$6</definedName>
    <definedName name="_xlnm._FilterDatabase" localSheetId="0" hidden="1">Sheet1!$B$3:$H$376</definedName>
    <definedName name="curs">#REF!</definedName>
    <definedName name="DDD">[1]Sheet3!$A$1:$M$1034</definedName>
    <definedName name="EUR" comment="Hanvel e Elektrodi gumar@">[2]Nyuter_bacvac!#REF!</definedName>
    <definedName name="gk">[3]Vocab!$E$1</definedName>
    <definedName name="gorcuxum1">#REF!</definedName>
    <definedName name="Hamemat">#REF!</definedName>
    <definedName name="Hamemat.">#REF!</definedName>
    <definedName name="JJJ">[1]Sheet2!$A$1:$B$169</definedName>
    <definedName name="k">#REF!</definedName>
    <definedName name="kg">[4]Vocab!$A$1:$C$65536</definedName>
    <definedName name="KKK">[1]!MyGrid[#All]</definedName>
    <definedName name="LAN">[5]Vocab!$E$1</definedName>
    <definedName name="LLL">[1]Sheet4!$F$2:$G$46</definedName>
    <definedName name="nn">[4]Vocab!$E$1</definedName>
    <definedName name="nnnn">#REF!</definedName>
    <definedName name="Norogum3">#REF!</definedName>
    <definedName name="o">[6]Vocab!$E$1</definedName>
    <definedName name="_xlnm.Print_Titles" localSheetId="1">'2022'!$6:$6</definedName>
    <definedName name="prod">#REF!</definedName>
    <definedName name="prod1">#REF!</definedName>
    <definedName name="q">[7]Vocab!$E$1</definedName>
    <definedName name="qq">[7]Vocab!$A$1:$C$65536</definedName>
    <definedName name="Query2">#REF!</definedName>
    <definedName name="SSS" localSheetId="1">#REF!</definedName>
    <definedName name="SSS">#REF!</definedName>
    <definedName name="u">[6]Vocab!$A$1:$C$65536</definedName>
    <definedName name="VV">[5]Vocab!$A$1:$C$65536</definedName>
    <definedName name="ZZ">[3]Vocab!$A$1:$C$65536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" i="6" l="1"/>
  <c r="K59" i="6"/>
  <c r="L59" i="6" s="1"/>
  <c r="L58" i="6"/>
  <c r="L57" i="6"/>
  <c r="L56" i="6"/>
  <c r="L55" i="6"/>
  <c r="L26" i="6"/>
  <c r="L25" i="6"/>
  <c r="K22" i="6"/>
  <c r="L22" i="6" s="1"/>
  <c r="L21" i="6"/>
  <c r="L16" i="6"/>
  <c r="L8" i="6"/>
  <c r="K17" i="6"/>
  <c r="L17" i="6" s="1"/>
  <c r="K7" i="6"/>
  <c r="J59" i="6"/>
  <c r="H4" i="1" l="1"/>
  <c r="H382" i="1" l="1"/>
  <c r="H381" i="1"/>
  <c r="H380" i="1"/>
  <c r="H379" i="1"/>
  <c r="H378" i="1"/>
  <c r="H377" i="1"/>
  <c r="H376" i="1"/>
  <c r="H375" i="1"/>
  <c r="H374" i="1"/>
  <c r="H10" i="1" l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278" i="1"/>
  <c r="H275" i="1"/>
  <c r="H276" i="1"/>
  <c r="H277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124" i="1"/>
  <c r="H125" i="1"/>
  <c r="H126" i="1"/>
  <c r="H127" i="1"/>
  <c r="H128" i="1"/>
  <c r="H129" i="1"/>
  <c r="H130" i="1"/>
  <c r="H131" i="1"/>
  <c r="H132" i="1"/>
  <c r="H133" i="1"/>
  <c r="H13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54" i="1"/>
  <c r="H5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83" i="1" l="1"/>
</calcChain>
</file>

<file path=xl/sharedStrings.xml><?xml version="1.0" encoding="utf-8"?>
<sst xmlns="http://schemas.openxmlformats.org/spreadsheetml/2006/main" count="2043" uniqueCount="494">
  <si>
    <t>Գնման ձևը</t>
  </si>
  <si>
    <t>Չափի միավորը</t>
  </si>
  <si>
    <t>Քանակը</t>
  </si>
  <si>
    <t>Անվանումը</t>
  </si>
  <si>
    <t>Հղկանյութեր</t>
  </si>
  <si>
    <t>Անվանումը ըստ խմբերի</t>
  </si>
  <si>
    <t>Զմռնիտե սկավառակ 32х250</t>
  </si>
  <si>
    <t>Զմռնիտե սկավառակ ф 400х127х40</t>
  </si>
  <si>
    <t>Զմռնիտե սկավառակ ф 225х76х30</t>
  </si>
  <si>
    <t>Կտրող քար  Ф 230х32х6</t>
  </si>
  <si>
    <t>Կտրող քար Ф 115</t>
  </si>
  <si>
    <t>Կտրող քար Ф 400х32х5</t>
  </si>
  <si>
    <t>Կտրող քար Ф 250х32х4</t>
  </si>
  <si>
    <t>Կտրող քար</t>
  </si>
  <si>
    <t>Կարբիդ բոռա  N 8-10</t>
  </si>
  <si>
    <t>Հղկող սկավառակ  Ф100х20х12</t>
  </si>
  <si>
    <t>Հղկող սկավառակ   Ф400х127х40 սպիտակ</t>
  </si>
  <si>
    <t>Հղկող սկավառակ  Ф400х127х40 կանաչ</t>
  </si>
  <si>
    <t>Հղկող սկավառակ  Ф550х80х203</t>
  </si>
  <si>
    <t>Հղկող սկավառակ   Ф150х20х32</t>
  </si>
  <si>
    <t>Հղկաթուղթ</t>
  </si>
  <si>
    <t>Հղկաթուղթ գործվածքի հիմքով</t>
  </si>
  <si>
    <t>Հղկաթուղթ թղթային  հիմքով, մանրահատիկային</t>
  </si>
  <si>
    <t>Հղկաթուղթ թղթային  հիմքով, միջինհատիկային</t>
  </si>
  <si>
    <t>Հղկաթուղթ N120</t>
  </si>
  <si>
    <t>Հղկաթուղթ թղթային  հիմքով Р180</t>
  </si>
  <si>
    <t>Հղկաթուղթ գործվածքի հիմքով "Б"</t>
  </si>
  <si>
    <t>Հղկաթուղթ թղթային  հիմքով "Б"</t>
  </si>
  <si>
    <t>Մածիկ ՚Հերմետիկՙ  250гр.</t>
  </si>
  <si>
    <t>Մետաղաշեղբ</t>
  </si>
  <si>
    <t>Ֆրեզ ծայրային ф8, ф10, ф16х22</t>
  </si>
  <si>
    <t>Ֆրեզ ճակատային ф200</t>
  </si>
  <si>
    <t xml:space="preserve">Ֆրեզ կտրող </t>
  </si>
  <si>
    <t>հատ</t>
  </si>
  <si>
    <t>կգ</t>
  </si>
  <si>
    <t>գծ/մ</t>
  </si>
  <si>
    <t>մ2</t>
  </si>
  <si>
    <t>սրվակ</t>
  </si>
  <si>
    <t>Միավորի գինը, /հազար դրամ/</t>
  </si>
  <si>
    <t>Գումարը, /հազար դրամ/</t>
  </si>
  <si>
    <t>Նավթամթերքներ</t>
  </si>
  <si>
    <t>Ավիաբենզին</t>
  </si>
  <si>
    <t>Բենզին</t>
  </si>
  <si>
    <t>Դիզ. վառելիք</t>
  </si>
  <si>
    <t>Կերոսին</t>
  </si>
  <si>
    <t>Մեթան գազ</t>
  </si>
  <si>
    <t>լ</t>
  </si>
  <si>
    <t>մ3</t>
  </si>
  <si>
    <t xml:space="preserve">Այլ քսանյութեր </t>
  </si>
  <si>
    <t>Անտիֆրիզ</t>
  </si>
  <si>
    <t xml:space="preserve">Յուղ կոմպրեսորային К-19, КС-19,  </t>
  </si>
  <si>
    <t>տ</t>
  </si>
  <si>
    <t>Յուղ արդյունաբերական И-40, И-50</t>
  </si>
  <si>
    <t>Յուղ ավտոտրակտորային АК-10</t>
  </si>
  <si>
    <t>Յուղ մեքենայի МС-20</t>
  </si>
  <si>
    <t>Յուղ շարժիչի М-10, M20</t>
  </si>
  <si>
    <t>Յուղ փոխհաղորդակի</t>
  </si>
  <si>
    <t>Յուղ տրանսֆորմատորի Т-1500</t>
  </si>
  <si>
    <t>Յուղ տուրբինային ТП-22с</t>
  </si>
  <si>
    <t xml:space="preserve">Սոլիդոլ </t>
  </si>
  <si>
    <t>Սոլիդոլ  УС-2, 3</t>
  </si>
  <si>
    <t>Քսուք ճոպանային (ИК, ТУНП70-60)</t>
  </si>
  <si>
    <t xml:space="preserve">Քսուք  Ճկ-1-1ս  կամ   Ճկ-1-3 թանձրությամբ </t>
  </si>
  <si>
    <t>Քսուք վակուումային</t>
  </si>
  <si>
    <t>Քսուք ՚Լիտոլ-24ՙ</t>
  </si>
  <si>
    <t>Քսուք յուղային УТВ1/13</t>
  </si>
  <si>
    <t>Քսուք "Ցիատիմ-201", "Ցիատիմ-202",  "Ցիատիմ-203"</t>
  </si>
  <si>
    <t>Քսուք "Ցիատիմ-221"</t>
  </si>
  <si>
    <t>Տեքստիլ նյութեր</t>
  </si>
  <si>
    <t>Հնոտի</t>
  </si>
  <si>
    <t>Սավան ն/օ</t>
  </si>
  <si>
    <t>Գործիքներ, սարքավորումներ, պահեստամասեր</t>
  </si>
  <si>
    <t>Արտապարուրակիչ М2-М10</t>
  </si>
  <si>
    <t>Արտապարուրակիչ М4-М20</t>
  </si>
  <si>
    <t>Արանքաչափիչներ N2, 3</t>
  </si>
  <si>
    <t>Գազակտրոց</t>
  </si>
  <si>
    <t>Գազային ռեդուկտոր (միախուց)</t>
  </si>
  <si>
    <t>Գայլիկոն ф1-ф20</t>
  </si>
  <si>
    <t>Դարձակների հավաքածու (գլխիկներ)</t>
  </si>
  <si>
    <t>լրակ.</t>
  </si>
  <si>
    <t>Դարձակների հավաքածու (ճակատադարձակներ)</t>
  </si>
  <si>
    <t>Դարձակ մանեկային N8-N46</t>
  </si>
  <si>
    <t>Դարձակ աստղիկներ N17-65</t>
  </si>
  <si>
    <t>Դարձակ աստղիկներ 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</si>
  <si>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</si>
  <si>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</si>
  <si>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</si>
  <si>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</si>
  <si>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</si>
  <si>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տարբերª տափակ, կլոր (խոշոր)</t>
  </si>
  <si>
    <t xml:space="preserve">Խարտոցների հավաքածու </t>
  </si>
  <si>
    <t>Խողովակի լծակային դարձակ N1, 2</t>
  </si>
  <si>
    <t>Հանիչներ (տարբեր)</t>
  </si>
  <si>
    <t>Հղկող (անկյունային) ձեռքի մեքենա</t>
  </si>
  <si>
    <t>Ձողակարկին ШЦ-1</t>
  </si>
  <si>
    <t>Ձեռքի կարապիկ г/п  1.5m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</si>
  <si>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</si>
  <si>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</si>
  <si>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</si>
  <si>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</si>
  <si>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Ներպարուրակիպներ М4-М20</t>
  </si>
  <si>
    <t>Միկրոմետր  0-25 и 25-50</t>
  </si>
  <si>
    <t xml:space="preserve">Նրբախարտոցների հավաքածու </t>
  </si>
  <si>
    <t xml:space="preserve">Պտուտակիչների հավաքածու </t>
  </si>
  <si>
    <t>Փականագործական մամլակներ</t>
  </si>
  <si>
    <t>Քիմ. նյութեր,  ռեագենտներ, սարքեր</t>
  </si>
  <si>
    <t>Ծծմբական թթու 100%</t>
  </si>
  <si>
    <t>Նատրիումի հիդրօքսիդ 100% (կաուստիկ սոդա)</t>
  </si>
  <si>
    <t>Կատիոնիտ Ку-2-8</t>
  </si>
  <si>
    <t>Անիոնիտ АН-31</t>
  </si>
  <si>
    <t>Անիոնիտ АВ-17</t>
  </si>
  <si>
    <t>Աղաթթու ք. մ.</t>
  </si>
  <si>
    <t>Աղաթթու տեխն.</t>
  </si>
  <si>
    <t>Բենզոյական թթու К-3 (սրվակ - 50 гр)</t>
  </si>
  <si>
    <t>Գազաանալիզարար փոխադրովի, օդում ջրածնի պայթյունավտանգ խտությունները որոշելու համար</t>
  </si>
  <si>
    <t>Գազաանալիզատոր  ԳԽԼ-1</t>
  </si>
  <si>
    <t xml:space="preserve">Գլիցերին </t>
  </si>
  <si>
    <t>Եռանատրիում ֆոսֆատ</t>
  </si>
  <si>
    <t xml:space="preserve">Էթիլային սպիրտ ԳՕՍՏ-18300-72 </t>
  </si>
  <si>
    <t>Ծծմբական թթու ք.մ.</t>
  </si>
  <si>
    <t>Ծծմբական թթվի ֆիքսոնալ0,1ն (H2SO4)</t>
  </si>
  <si>
    <t>տուփ</t>
  </si>
  <si>
    <t xml:space="preserve">Ծծմբական թթվի մագնեզիումի ֆիքսոնալ0,1ն </t>
  </si>
  <si>
    <t>Կալորաչափական գնդանոթ տիպ  1</t>
  </si>
  <si>
    <t>Կալիումի հիդրօքսիդ х.ч. или ч.д.а.</t>
  </si>
  <si>
    <t>Կալիումի հիդրօքսիդի ֆիքսանալ 0,1H</t>
  </si>
  <si>
    <t>Կծու կալիում (KOH)</t>
  </si>
  <si>
    <t>Կերակրի սոդա</t>
  </si>
  <si>
    <t>Նատրիումի հիդրօքսիդ ք.մ.</t>
  </si>
  <si>
    <t>Չհանգած կիր</t>
  </si>
  <si>
    <t>Պիրոգալոլ "А"</t>
  </si>
  <si>
    <t>PH-մետր</t>
  </si>
  <si>
    <t>PH-մետրիայի համար ստանդարտ տիտր</t>
  </si>
  <si>
    <t>Սուլֆածուխ</t>
  </si>
  <si>
    <t>Սպիրտ տեխնիկական</t>
  </si>
  <si>
    <t>Ցուցասարքի ձողեր "СО-0,25"</t>
  </si>
  <si>
    <t>Քացախաթթու</t>
  </si>
  <si>
    <t>Քլորակիր</t>
  </si>
  <si>
    <t>Ֆիքսոնալ աղաթթվի 0,1н  (HCL)</t>
  </si>
  <si>
    <t>Ֆիքսոնալ նատրիումի հիդրօքսիդի 0,1н  (NaOH)</t>
  </si>
  <si>
    <t>Ֆիքսոնալ ազոտական թթվի 0,1н (HNO3)</t>
  </si>
  <si>
    <t>Քիմիական ապակեղեն</t>
  </si>
  <si>
    <t>Ֆիքսոնալ ծծմբական  թթվի(H2SO4)</t>
  </si>
  <si>
    <t>Անվադողեր 265ւ70 R18</t>
  </si>
  <si>
    <t>Գյուղատնտ. դողեր 15,5ւ38</t>
  </si>
  <si>
    <t>Կուտակիչ 6րՑ-55</t>
  </si>
  <si>
    <t>Կուտակիչ 6րՑ-60</t>
  </si>
  <si>
    <t>Կուտակիչ 6րՑ-70</t>
  </si>
  <si>
    <t>Կուտակիչ 6րՑ-75</t>
  </si>
  <si>
    <t>Կուտակիչ 6րՑ-90</t>
  </si>
  <si>
    <t>Կուտակիչ 6րՑ-130</t>
  </si>
  <si>
    <t>Կուտակիչ 6րՑ-150-190</t>
  </si>
  <si>
    <t>Անվադողեր 175x6</t>
  </si>
  <si>
    <t>Անվադողեր 205x70x14</t>
  </si>
  <si>
    <t xml:space="preserve">Անվադողեր </t>
  </si>
  <si>
    <t>Անջատիչ փակ սարք.</t>
  </si>
  <si>
    <t>Անջատիչ 20 կետերի համար  ПТИ-М</t>
  </si>
  <si>
    <t>Անջատիչ 20 կետերի համար  ПМТ-1</t>
  </si>
  <si>
    <t>Անջատիչ ծայրային 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</si>
  <si>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</si>
  <si>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</si>
  <si>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</si>
  <si>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</si>
  <si>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  ТПКП-220 В 25 А</t>
  </si>
  <si>
    <t>Ազդանշանիչ СГГ-4М  УЗС-2 լիցքավորման սարքերով</t>
  </si>
  <si>
    <t>Արգելակ МЭО-63-ի համար</t>
  </si>
  <si>
    <t>Արգելակ МЭО-400-ի համար</t>
  </si>
  <si>
    <t>Բալգարկա</t>
  </si>
  <si>
    <t xml:space="preserve">Բանալի կառավարման սևեռակմամբ КА-6 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</si>
  <si>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</si>
  <si>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</si>
  <si>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</si>
  <si>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</si>
  <si>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</si>
  <si>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</si>
  <si>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  մագնիսային տիպի ПМЕ-2  գաբարիտ.</t>
  </si>
  <si>
    <t>Գործարկիչ  մագնիսային տիպի ПМЕ-3  գաբարիտ.</t>
  </si>
  <si>
    <t>Գործարկիչ  մագնիսային տիպի ПМЕ-4  գաբարիտ.</t>
  </si>
  <si>
    <t>Գործարկիչ  մագնիսային տիպի ПМЕ-5  գաբարիտ.</t>
  </si>
  <si>
    <t>Եռակցման ապարատ 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</si>
  <si>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</si>
  <si>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</si>
  <si>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</si>
  <si>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</si>
  <si>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</si>
  <si>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</si>
  <si>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   60/55</t>
  </si>
  <si>
    <t>Էլ. լամպ կոմուտատոր. КМ   60/50</t>
  </si>
  <si>
    <t>Էլ. լամպ կոմուտատոր. КМ   24/55</t>
  </si>
  <si>
    <t>Էլ. լամպ 60 -150 Վտ</t>
  </si>
  <si>
    <t>Էլ. լամպ    500Վտ</t>
  </si>
  <si>
    <t>Էլ. լամպ  ДРЛ-250, 400</t>
  </si>
  <si>
    <t xml:space="preserve">    -"-         ЛБ-20</t>
  </si>
  <si>
    <t xml:space="preserve">    -"-         ЛБ-40</t>
  </si>
  <si>
    <t xml:space="preserve">    -"-         36Թ</t>
  </si>
  <si>
    <t xml:space="preserve">    -"-         12Թ</t>
  </si>
  <si>
    <t>Էլ. տաքացուցիչ  ТЭН - 1-2кВт</t>
  </si>
  <si>
    <t>Էլեմենտներ, տափակ 4,5В</t>
  </si>
  <si>
    <t>Էլեմենտներ, կլոր-373</t>
  </si>
  <si>
    <t>Էլ. երկժանի</t>
  </si>
  <si>
    <t>Էլ. շարժիչ  ДАУ-63</t>
  </si>
  <si>
    <t>Էլ. շարժիչ  ДСМ-2п-220</t>
  </si>
  <si>
    <t>Էլ. շարժիչներ ЭДСТР-135-1,6-180</t>
  </si>
  <si>
    <t>Էլ. զոդիչ</t>
  </si>
  <si>
    <t>Էլ. զոդիչ 220х40Вт</t>
  </si>
  <si>
    <t>Էլ. զոդիչ  220х65Вт</t>
  </si>
  <si>
    <t>Էլ. զոդիչ  220х100Вт</t>
  </si>
  <si>
    <t>Թանաքաման ВФС, 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</si>
  <si>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</si>
  <si>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</si>
  <si>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</si>
  <si>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</si>
  <si>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 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</si>
  <si>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</si>
  <si>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</si>
  <si>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</si>
  <si>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</si>
  <si>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</si>
  <si>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</si>
  <si>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   ЛБ2х40</t>
  </si>
  <si>
    <t>Լապտեր ձեռքի</t>
  </si>
  <si>
    <t>Լապտեր ձեռքի 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</si>
  <si>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</si>
  <si>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</si>
  <si>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</si>
  <si>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</si>
  <si>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</si>
  <si>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</si>
  <si>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</si>
  <si>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</si>
  <si>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</si>
  <si>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</si>
  <si>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</si>
  <si>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</si>
  <si>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</si>
  <si>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</si>
  <si>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</si>
  <si>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</si>
  <si>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</si>
  <si>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</si>
  <si>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</si>
  <si>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</si>
  <si>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</si>
  <si>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մ</t>
  </si>
  <si>
    <t>Հաղորդալար АПВ 6մմ</t>
  </si>
  <si>
    <t xml:space="preserve">Հաղորդալար АПРТО 2,5մմ,  2х4,  2х6,  </t>
  </si>
  <si>
    <t>Հաղորդալար АПРТО 2,5մմ,  4,  6,  11</t>
  </si>
  <si>
    <t>Հաղորդալար ПВ 2,5մմ, 4մմ</t>
  </si>
  <si>
    <t>Հաղորդալար ППВ 2х2,5</t>
  </si>
  <si>
    <t>Հաղորդալար МГШВ-0,75  1  1,5  2,5մմ</t>
  </si>
  <si>
    <t>Հաղորդալար ПВС-2х1մմ</t>
  </si>
  <si>
    <t>Ձող Н344,  Н348, Н349, Н3090 տիպի ինքնագիր սարքերի համար</t>
  </si>
  <si>
    <t>Ճնշաչափեր 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</si>
  <si>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</si>
  <si>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</si>
  <si>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</si>
  <si>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</si>
  <si>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</si>
  <si>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</si>
  <si>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</si>
  <si>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</si>
  <si>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</si>
  <si>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</si>
  <si>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</si>
  <si>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  РЕ-890Ж</t>
  </si>
  <si>
    <t>Չոր էլեմենտներ "Крона" 9v</t>
  </si>
  <si>
    <t>Չոր էլեմենտներ կլոր,  մեծ, միջին (D)</t>
  </si>
  <si>
    <t>Չոր էլեմենտներ, կլոր, փոքր (AA)</t>
  </si>
  <si>
    <t>Ջերմադիմադրություն ТСМ-гр-23</t>
  </si>
  <si>
    <t>Ջերմադիմադրություն ТСМ-0879  50м</t>
  </si>
  <si>
    <t>Ջերմադիմադրություն ТСМ-1388 50м</t>
  </si>
  <si>
    <t xml:space="preserve">Ջերմաչափ էլեկտրահպակային ЭКТ-1 (0-100)0С </t>
  </si>
  <si>
    <t>Ջերմաչափ ճնշաչափային Сг-М-УХЛ-2 (дл. 1,6м-4м)</t>
  </si>
  <si>
    <t>Ջերմաչափ  սնդիկային  0-1000С</t>
  </si>
  <si>
    <t>Ջերմաչափ  սնդիկային  0-3000С</t>
  </si>
  <si>
    <t xml:space="preserve">Ջերմաչափ  ХА Ф1.2 дл. 20м </t>
  </si>
  <si>
    <t xml:space="preserve">Ջերմազույգեր ХА Ф3.2 дл. 1,5м </t>
  </si>
  <si>
    <t>Ռադիոլամպեր 6Н 16Б</t>
  </si>
  <si>
    <t>Ռադիոլամպեր 6П 1П</t>
  </si>
  <si>
    <t>Սիմիստոր ТС25-8</t>
  </si>
  <si>
    <t>Սիմիստոր  ТС132-40-12-7</t>
  </si>
  <si>
    <t>Վարթակ բաց սարք.</t>
  </si>
  <si>
    <t>Վարթակ փակ սարք.</t>
  </si>
  <si>
    <t>Վահան լուսափ. СУ-14 սերիայի</t>
  </si>
  <si>
    <t>Վինիլային խողովակ  ф3-6</t>
  </si>
  <si>
    <t>Տրանզիստոր  КТ  816Г</t>
  </si>
  <si>
    <t>Տրանզիստոր  КТ  817Г</t>
  </si>
  <si>
    <t>Տվիչ գազաանալիզատորի "Մոնոլիտ" O2,  CO, NO, NO2, SO2</t>
  </si>
  <si>
    <t>Տվիչ  ДМ-3583 фМ, ДМЭР-М, ДМЭУ-МИ</t>
  </si>
  <si>
    <t>Տվիչ  ДИП-1</t>
  </si>
  <si>
    <t>Տվիչ 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</si>
  <si>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</si>
  <si>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</si>
  <si>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</si>
  <si>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</si>
  <si>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 xml:space="preserve">Փոխարկիչ ПТИ-М  20 կետերի համար </t>
  </si>
  <si>
    <t xml:space="preserve">Փոխարկիչ ПМТ-1  20 կետերի համար </t>
  </si>
  <si>
    <t>Դիագրամային ժապավեն Р. N 2190</t>
  </si>
  <si>
    <t>գ/փ</t>
  </si>
  <si>
    <t>Դիագրամային ժապավեն Р. N 3933</t>
  </si>
  <si>
    <t>Դիագրամային ժապավեն Р. N 1311</t>
  </si>
  <si>
    <t>Դիագրամային ժապավեն</t>
  </si>
  <si>
    <t xml:space="preserve">Ապակի </t>
  </si>
  <si>
    <t>Ապակի 4մմ</t>
  </si>
  <si>
    <t>Բիտում (БН-V)</t>
  </si>
  <si>
    <t>Բահ</t>
  </si>
  <si>
    <t>Գաջ</t>
  </si>
  <si>
    <t>Գետի ավազ</t>
  </si>
  <si>
    <t>ՙԳենուա՚ թաս պլաստմասսե տակառիկով</t>
  </si>
  <si>
    <t>Դռան ներդիր կողպեք</t>
  </si>
  <si>
    <t>Դռան ծխնիներ</t>
  </si>
  <si>
    <t xml:space="preserve">Եռակցման ձող AHO-4  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</si>
  <si>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</si>
  <si>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</si>
  <si>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</si>
  <si>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</si>
  <si>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</si>
  <si>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</si>
  <si>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</si>
  <si>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</si>
  <si>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</si>
  <si>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</si>
  <si>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</si>
  <si>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</si>
  <si>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</si>
  <si>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</si>
  <si>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</si>
  <si>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</si>
  <si>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</si>
  <si>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</si>
  <si>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</si>
  <si>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</si>
  <si>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</si>
  <si>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</si>
  <si>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 xml:space="preserve">Խոզանակներ մետաղյա 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</si>
  <si>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</si>
  <si>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</si>
  <si>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</si>
  <si>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</si>
  <si>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</si>
  <si>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</si>
  <si>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</si>
  <si>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 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</si>
  <si>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</si>
  <si>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</si>
  <si>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</si>
  <si>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</si>
  <si>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</si>
  <si>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</si>
  <si>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</si>
  <si>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  фներք = 9мм</t>
  </si>
  <si>
    <t>Ճնշումային օդային ճկախողովակ  фներք = 20-25мм</t>
  </si>
  <si>
    <t>Ճոպան կապրոնից  ф6мм-10мм</t>
  </si>
  <si>
    <t>Մուրճ փականագործի 0,5кг   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</si>
  <si>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</si>
  <si>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</si>
  <si>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</si>
  <si>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</si>
  <si>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</si>
  <si>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 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</si>
  <si>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</si>
  <si>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</si>
  <si>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</si>
  <si>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</si>
  <si>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</si>
  <si>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  դյուբել 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</si>
  <si>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</si>
  <si>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</si>
  <si>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</si>
  <si>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</si>
  <si>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</si>
  <si>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</si>
  <si>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</si>
  <si>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</si>
  <si>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</si>
  <si>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</si>
  <si>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</si>
  <si>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</si>
  <si>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</si>
  <si>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  փշատերև ծառի)</t>
  </si>
  <si>
    <t>Ցինկապատ դույլեր 10л.</t>
  </si>
  <si>
    <t>Ցեմենտ ՙՊորտլանդ՚   М400</t>
  </si>
  <si>
    <t>Ցեմենտ արզնահողային  М500</t>
  </si>
  <si>
    <t>Ցինկապատ թիթեղ 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</si>
  <si>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</si>
  <si>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</si>
  <si>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</si>
  <si>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</si>
  <si>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</si>
  <si>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  Py-16</t>
  </si>
  <si>
    <t>Փական Dy-150  Py-16</t>
  </si>
  <si>
    <t>Փոշի կավիճ</t>
  </si>
  <si>
    <t>Քանոն մետաղե300мм</t>
  </si>
  <si>
    <t>Օլիֆ</t>
  </si>
  <si>
    <t>Գնանշում</t>
  </si>
  <si>
    <t>Մեկ անձից գնում</t>
  </si>
  <si>
    <t>Աուդիտորական ծառայություն</t>
  </si>
  <si>
    <t>Մրցույթ</t>
  </si>
  <si>
    <t>Աուդիտ</t>
  </si>
  <si>
    <t>Շինանյութեր</t>
  </si>
  <si>
    <t>Պահպանության ծառայություն</t>
  </si>
  <si>
    <t>Հորատանցքերի մաքրում և խորքային պոմպերի վերանորոգում</t>
  </si>
  <si>
    <t>Օդային և յուղային անջատիչների վերանորոգում</t>
  </si>
  <si>
    <t>Էլ. շարժիչների վերափաթաթում</t>
  </si>
  <si>
    <t>Մետաղների լաբորատորիայի և ՋԱՉԱ-ի սարքավորումների նորոգում</t>
  </si>
  <si>
    <t>Նորոգման ծառայություններ</t>
  </si>
  <si>
    <t>Քանոն մետաղե 300мм</t>
  </si>
  <si>
    <t>Դեղորայք</t>
  </si>
  <si>
    <t>Բանվորական արտահագուստ</t>
  </si>
  <si>
    <t>Ավտոմեքենաների և տրանսպորտ. միջոցների. սպասարկում և շահագործում</t>
  </si>
  <si>
    <t>ԸՆԴԱՄԵՆԸ</t>
  </si>
  <si>
    <t>Շինարարական, սանտեխնիկական և ներկարարական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</si>
  <si>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</si>
  <si>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</si>
  <si>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</si>
  <si>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</si>
  <si>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</si>
  <si>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</si>
  <si>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</si>
  <si>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</si>
  <si>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</si>
  <si>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Բենզին ռեգուլյար</t>
  </si>
  <si>
    <t>Դիզելային վառելիք</t>
  </si>
  <si>
    <t>Սեղմած բնական գազ</t>
  </si>
  <si>
    <t>Շարժիչի յուղ Մ10Գ2Կ</t>
  </si>
  <si>
    <t>Կոմպրեսորային յուղ ԿՍ-19</t>
  </si>
  <si>
    <t>Ինդուստրիալ յուղ Ի-50</t>
  </si>
  <si>
    <t>Լիտոլ 24 քսանյութ</t>
  </si>
  <si>
    <t>Ցիատիմ 201 քսուք</t>
  </si>
  <si>
    <t>Տրանսմիսիոն յուղ</t>
  </si>
  <si>
    <t>Չափի 
միավոր</t>
  </si>
  <si>
    <t>պայմ․միավոր</t>
  </si>
  <si>
    <t>Գործիքներ</t>
  </si>
  <si>
    <t>Սարքավորումներ</t>
  </si>
  <si>
    <t>Պահեստամասեր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</si>
  <si>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</si>
  <si>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</si>
  <si>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</si>
  <si>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</si>
  <si>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</si>
  <si>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</si>
  <si>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</si>
  <si>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</si>
  <si>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</si>
  <si>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</si>
  <si>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</si>
  <si>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</si>
  <si>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</si>
  <si>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</si>
  <si>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</si>
  <si>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</si>
  <si>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Սարքավորումներ գույք քաղ․ պաշտպանության և հրդեհային անվտանգության համար</t>
  </si>
  <si>
    <t>Կոնդենսատոր 100մկՖx50Վ</t>
  </si>
  <si>
    <t>Կոնդենսատոր 220մկֆx50Վ</t>
  </si>
  <si>
    <t>Գնանշման հարցում - 8.4 կետ</t>
  </si>
  <si>
    <t>Մեկ անձից գնում - 8.5 կետ</t>
  </si>
  <si>
    <t>Բենզին պրեմիում (կտրոնով)</t>
  </si>
  <si>
    <t>Սոլիդոլ</t>
  </si>
  <si>
    <t>«Հրազդանի էներգետիկ կազմակերպություն(ՀրազՋԷԿ)» բաց բաժնետիրական ընկերության 
2022 թվականի գնումների պլան</t>
  </si>
  <si>
    <t>Հունվար 2022</t>
  </si>
  <si>
    <t>Փետրվար 2022</t>
  </si>
  <si>
    <t>Մարտ 2022</t>
  </si>
  <si>
    <t>Հուլիս 2022</t>
  </si>
  <si>
    <t>Տրանսպորտային միջոցների պահպանման ծախսեր (տրանսպորտային նյութեր /այլ նյութեր/, ընթացիկ նորոգում ու պահպանում, պարտադիր վճարներ /տեխնիկական զննման վճար, բնապահպանական վճար/)</t>
  </si>
  <si>
    <t>Այլ քսանյութեր</t>
  </si>
  <si>
    <t>Քիմիական նյութեր, ռեագետնտեր, սարքեր</t>
  </si>
  <si>
    <t>Գրենական պիտույքներ</t>
  </si>
  <si>
    <t>Դեղամիջոցներ, բժշկական պարագաներ</t>
  </si>
  <si>
    <t>Այլ  ցածր լարման ապարատներ և սարքեր</t>
  </si>
  <si>
    <t>Գրասենյակային գիրք</t>
  </si>
  <si>
    <t>Սոսինձ չոր</t>
  </si>
  <si>
    <t>Ամրակ</t>
  </si>
  <si>
    <t>Սկոտչ</t>
  </si>
  <si>
    <t>Ֆայլ</t>
  </si>
  <si>
    <t>Գրիչ</t>
  </si>
  <si>
    <t>Ռետին</t>
  </si>
  <si>
    <t>Քանոն 30սմ</t>
  </si>
  <si>
    <t>Թուղթ նշումների 3x3</t>
  </si>
  <si>
    <t>Մատիտ</t>
  </si>
  <si>
    <t>Ջնջիչ</t>
  </si>
  <si>
    <t>Գրիչ սև</t>
  </si>
  <si>
    <t>Քանոն 40սմ</t>
  </si>
  <si>
    <t>Առանցքակալ 6307</t>
  </si>
  <si>
    <t>Առանցքակալ 51311</t>
  </si>
  <si>
    <t>Բրոնզե գլանվածք Փ90</t>
  </si>
  <si>
    <t>Թիթեղ պղնձե 5մմ</t>
  </si>
  <si>
    <t>Էլ. լամպ ԴՌԼ 250</t>
  </si>
  <si>
    <t>Էլ. կոթառ Ե-40</t>
  </si>
  <si>
    <t>Էլ. լամպ ԼԷԴ 30վտ</t>
  </si>
  <si>
    <t>Էլ. լամպ ԼԷԴ 10վտ</t>
  </si>
  <si>
    <t>Էլ. լամպ ԼԷԴ 40վտ</t>
  </si>
  <si>
    <t>Էլ. լամպ ԼԷԴ 20վտ</t>
  </si>
  <si>
    <t>Բաց մրցույթ - 8.3      կետ</t>
  </si>
  <si>
    <t>Այլ նյութեր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</si>
</sst>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Font="1"/>
    <xf numFmtId="164" fontId="0" fillId="0" borderId="0" xfId="0" applyNumberFormat="1"/>
    <xf numFmtId="0" fontId="1" fillId="0" borderId="0" xfId="0" applyFont="1"/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4" fontId="0" fillId="0" borderId="0" xfId="0" applyNumberFormat="1" applyAlignme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164" fontId="13" fillId="0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13" fillId="0" borderId="2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vertical="center"/>
    </xf>
  </cellXfs>
  <cellStyles count="3">
    <cellStyle name="Normal" xfId="0" builtinId="0"/>
    <cellStyle name="Normal 2" xfId="1" xr:uid="{00000000-0005-0000-0000-000000000000}"/>
    <cellStyle name="Normal 4" xfId="2" xr:uid="{F55F6A5A-F18B-4ADC-ACB8-5D7364FED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5;&#1082;&#1087;&#1079;%202016/&#1043;&#1050;&#1055;&#1047;%202016/&#1082;&#1086;&#1088;&#1088;&#1077;&#1082;&#1090;&#1080;&#1088;&#1086;&#1074;&#1082;&#1072;%20-%20&#1087;&#1083;&#1072;&#1085;%20&#1079;&#1072;&#1082;&#1091;&#1087;&#1086;&#1082;%20-%20&#1084;&#1072;&#1088;&#1090;/Copy%20of%20Xmbavorvac%2014.04.16%20-%20&#1057;&#1077;&#1088;&#107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s\Energy\2018\Sakagin%202018\Texekanq-Hashvarkner%20&amp;%20himnavorumner\Erevan%20SHGT%20-%202018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kumente%20und%20Einstellungen\Administrator\Eigene%20Dateien\armenia\tarifstudie\Tariff%20study%20update\Cash%20flow\Tables%20MIn%20Fin_2(T)END2_Antoi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translations_from_Ashot\Gunther%20feb%204\MaHii\Gunther%20final\Tables-MinFin_2_gunther_feb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R%20%20AKUNQ%20from%20August%202003\OCTOBER\28%20of%20October%20(Cash%20Flow)\Documents%20and%20Settings\Administrator\Ashni\Ashot\My%20Documents\Ashot\Jane\current\Tables%20MIn%20Fin_2(T)END2_newupdated_Jane_Torosy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tephanie\Local%20Settings\Temp\Tables%20Fuel%20and%20mainten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8.08.03\Jane\NOR_AKUNQ\current\Tables%20MIn%20Fin_2(T)END2_newupdated_Jane_Torosy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van SHGT"/>
      <sheetName val="Vareliq popox1"/>
      <sheetName val="Vareliq popox2"/>
      <sheetName val="Poxhosq"/>
      <sheetName val="Shah-amort"/>
      <sheetName val="Nyuter"/>
      <sheetName val="Nyuter_bacvac"/>
      <sheetName val="Norogum"/>
      <sheetName val="C2 inspection"/>
      <sheetName val="Ayl"/>
      <sheetName val="gorcuxum"/>
      <sheetName val="Licenz.Turq"/>
      <sheetName val="Vareliq-spas"/>
      <sheetName val="Varki marum (sakagnov)"/>
      <sheetName val="Varki marum (Sakagin - pas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âÜ²Ê²îºêì²Ì Ì²Êêºð (5%)</v>
          </cell>
          <cell r="C248" t="str">
            <v>CONTINGENCIES (7%)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Þ²Ð²¶àðÌØ²Ü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>²ÜÎ²ÜÊ²îºêºÈÆ Ì²Êêºð (7%)</v>
          </cell>
          <cell r="C251" t="str">
            <v>CONTINGENCIES (7%)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¶²ÜÒì²Ì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Energy__2002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  <sheetName val="Energy_"/>
      <sheetName val="Population_Supply_and_Demand"/>
      <sheetName val="Staff_Costs"/>
      <sheetName val="Contingencies_CE_Raw_W_Costs_m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>
            <v>1</v>
          </cell>
          <cell r="B1" t="str">
            <v>Ø²î²Î²ð²ðì²Ì ´Ü²ÎâàôÂÚàôÜ 2002-2006</v>
          </cell>
          <cell r="C1" t="str">
            <v>POPULATION SUPPLIED 2002-2006</v>
          </cell>
          <cell r="E1">
            <v>3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2002-2006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Üºð¸ðàôØ²ÚÆÜ Äè²ü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å³Ñå³ÝáÕ³Ï³Ý Í³åë»ñÇ ÙÇ Ù³ë, áñÁ Ñ³ßí³ñÏíáõÙ ¿ áñå»ë Ý»ñ¹ñáõÙÝ»ñÇ ïáÏáë: ÜáõÛÝ Ï»ñå ÇÝãå»ë å³Ñå³ÝáÕ³Ï³ÝÁ Ñ³Ý¹Çë³ÝáõÙ ¿ Ý»ñ¹ñáõÙÝ»ñÇ µ³ÅÇÝÁ, ³Û¹å»ë ¿É í³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>²ÜÎ²ÜÊ²îºêºÈÆ Ì²Êêºð (5%)</v>
          </cell>
          <cell r="C248" t="str">
            <v>CONTINGENCIES (5%)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Ì²Êêºð</v>
          </cell>
          <cell r="C250" t="str">
            <v>COSTS</v>
          </cell>
        </row>
        <row r="251">
          <cell r="A251">
            <v>251</v>
          </cell>
          <cell r="B251" t="str">
            <v>²ÜÎ²ÜÊ²îºêºÈÆ Ì²Êêºð (5%)</v>
          </cell>
          <cell r="C251" t="str">
            <v>CONTINGENCIES (5%)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ÀÝ¹³Ù»ÝÁ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Þ²ÐàôÚÂÀ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Þ³ÑáõÛÃ(¹ñ³Ù)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Þ³ÑáõÛÃ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Þ³ÑáõÛÃ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Þ³ÑáõÛÃ (¹ñ³Ù)</v>
          </cell>
          <cell r="C370" t="str">
            <v>Revenue (AMD)</v>
          </cell>
        </row>
        <row r="371">
          <cell r="A371">
            <v>371</v>
          </cell>
          <cell r="B371" t="str">
            <v>Þ²ÐàôÚÂ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Þ²ÐàôÚÂ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Þ²ÐàôÚÂ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Þ³ÑáõÛÃÁ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Ð²ðÎ ÎàÚàôÔàô Ð²Ø²ð</v>
          </cell>
          <cell r="C380" t="str">
            <v>WASTEWATE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-</v>
          </cell>
        </row>
        <row r="432">
          <cell r="A432">
            <v>432</v>
          </cell>
          <cell r="B432" t="str">
            <v>-</v>
          </cell>
          <cell r="C432" t="str">
            <v>-</v>
          </cell>
        </row>
        <row r="433">
          <cell r="A433">
            <v>433</v>
          </cell>
          <cell r="B433" t="str">
            <v>-</v>
          </cell>
          <cell r="C433" t="str">
            <v>-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Ñ³ñÏ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ì³ñã³Ï³Ý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Ñ³ñÏ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"/>
      <sheetName val="Energy "/>
      <sheetName val="Energy _2002"/>
      <sheetName val="Population Supply and Demand"/>
      <sheetName val="Staff Costs"/>
      <sheetName val="Administration"/>
      <sheetName val="MAintenance"/>
      <sheetName val="Fuel"/>
      <sheetName val="Loan"/>
      <sheetName val="Taxes"/>
      <sheetName val="Contingencies CE Raw W Costs m3"/>
      <sheetName val="Voc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1</v>
          </cell>
          <cell r="B1" t="str">
            <v>Ø²î²Î²ð²ðì²Ì ´Ü²ÎâàôÂÚàôÜ 2003-2006</v>
          </cell>
          <cell r="C1" t="str">
            <v>POPULATION SUPPLIED 2002-2006</v>
          </cell>
          <cell r="E1">
            <v>2</v>
          </cell>
        </row>
        <row r="2">
          <cell r="A2">
            <v>2</v>
          </cell>
          <cell r="B2" t="str">
            <v>î³ñÇ</v>
          </cell>
          <cell r="C2" t="str">
            <v>Year</v>
          </cell>
        </row>
        <row r="3">
          <cell r="A3">
            <v>3</v>
          </cell>
          <cell r="B3" t="str">
            <v>Ø³ï³Ï³ñ³ñí³Í µÝ³ÏãáõÃÛáõÝ ëå³ë³ñÏÙ³Ý ï³ñ³ÍùáõÙ</v>
          </cell>
          <cell r="C3" t="str">
            <v>Supplied Population in Service Area</v>
          </cell>
        </row>
        <row r="4">
          <cell r="A4">
            <v>4</v>
          </cell>
          <cell r="B4" t="str">
            <v xml:space="preserve">Ø³ï³Ï³ñ³ñí³Í µÝ³ÏãáõÃÛ³Ý % </v>
          </cell>
          <cell r="C4" t="str">
            <v xml:space="preserve">% Population supplied </v>
          </cell>
        </row>
        <row r="5">
          <cell r="A5">
            <v>5</v>
          </cell>
          <cell r="B5" t="str">
            <v>ÀÝ¹³Ù»ÝÁ Ù³ï³Ï³ñ³ñí³Í µÝ³ÏãáõÃÛáõÝ</v>
          </cell>
          <cell r="C5" t="str">
            <v>Total Population supplied</v>
          </cell>
        </row>
        <row r="6">
          <cell r="A6">
            <v>6</v>
          </cell>
          <cell r="B6" t="str">
            <v>ÎáÛáõÕÇ. ëå³ë³ñÏí»É ¿ µÝ³ÏãáõÃÛáõÝ</v>
          </cell>
          <cell r="C6" t="str">
            <v>Wastewater population supplied</v>
          </cell>
        </row>
        <row r="7">
          <cell r="A7">
            <v>7</v>
          </cell>
          <cell r="B7" t="str">
            <v>ÎáÛáõÕáõ ·Íáí ëå³ë³ñÏí³Í µÝ³ÏãáõÃÛ³Ý %</v>
          </cell>
          <cell r="C7" t="str">
            <v>% of wastewater population served</v>
          </cell>
        </row>
        <row r="8">
          <cell r="A8">
            <v>8</v>
          </cell>
          <cell r="B8" t="str">
            <v>²ñÙ³íÇñ ¨ Ø»Í³Ùáñ</v>
          </cell>
          <cell r="C8" t="str">
            <v>Armavir and Metsamor</v>
          </cell>
        </row>
        <row r="9">
          <cell r="A9">
            <v>9</v>
          </cell>
          <cell r="B9" t="str">
            <v>²ñ¨ÙïÛ³Ý ·ÛáõÕ»ñ</v>
          </cell>
          <cell r="C9" t="str">
            <v>West Villages</v>
          </cell>
        </row>
        <row r="10">
          <cell r="A10">
            <v>10</v>
          </cell>
          <cell r="B10" t="str">
            <v>Ð³ñ³í³ÛÇÝ ·ÛáõÕ»ñ</v>
          </cell>
          <cell r="C10" t="str">
            <v>South Villages</v>
          </cell>
        </row>
        <row r="11">
          <cell r="A11">
            <v>11</v>
          </cell>
          <cell r="B11" t="str">
            <v>ÀÝ¹³Ù»ÝÁ ·ÛáõÕ³Ï³Ý ·áïáõÙ</v>
          </cell>
          <cell r="C11" t="str">
            <v>Subtotal  Rural</v>
          </cell>
        </row>
        <row r="12">
          <cell r="A12">
            <v>12</v>
          </cell>
          <cell r="B12" t="str">
            <v>ÀÝ¹³Ù»ÝÁ</v>
          </cell>
          <cell r="C12" t="str">
            <v>Total</v>
          </cell>
        </row>
        <row r="13">
          <cell r="A13">
            <v>13</v>
          </cell>
          <cell r="B13" t="str">
            <v>²ÕµÛáõñ. ê³Ï³·Ý³ÛÇÝ ÏáÝó»åóÇ³ - Ð³í»Éí³Í 1</v>
          </cell>
          <cell r="C13" t="str">
            <v>Source: Tariff Concept - Annex 1</v>
          </cell>
        </row>
        <row r="14">
          <cell r="A14">
            <v>14</v>
          </cell>
          <cell r="B14" t="str">
            <v>î³ñÇ</v>
          </cell>
          <cell r="C14" t="str">
            <v>Year</v>
          </cell>
        </row>
        <row r="15">
          <cell r="A15">
            <v>15</v>
          </cell>
          <cell r="B15" t="str">
            <v>æñ³ñï³¹ñáõÃÛáõÝ (Ë.Ù.)</v>
          </cell>
          <cell r="C15" t="str">
            <v>Water Production (m3)</v>
          </cell>
        </row>
        <row r="16">
          <cell r="A16">
            <v>16</v>
          </cell>
          <cell r="B16" t="str">
            <v>ì³×³ñí³Í çáõñ (Ë.Ù.)</v>
          </cell>
          <cell r="C16" t="str">
            <v>Water Sold (m3)</v>
          </cell>
        </row>
        <row r="17">
          <cell r="A17">
            <v>17</v>
          </cell>
          <cell r="B17" t="str">
            <v>ÎáñáõëïÝ»ñÇ ïáÏáë</v>
          </cell>
          <cell r="C17" t="str">
            <v>Losses (%)</v>
          </cell>
        </row>
        <row r="18">
          <cell r="A18">
            <v>18</v>
          </cell>
          <cell r="B18" t="str">
            <v xml:space="preserve">ÎáÛáõÕáõ ·Íáí ëå³ë³ñÏí³Í µÝ³ÏãáõÃÛ³Ý % </v>
          </cell>
          <cell r="C18" t="str">
            <v>% Wastewater Population</v>
          </cell>
        </row>
        <row r="19">
          <cell r="A19">
            <v>19</v>
          </cell>
          <cell r="B19" t="str">
            <v>Î»Õï³çñ»ñÇ ³ñï³¹ñáõÃÛáõÝ</v>
          </cell>
          <cell r="C19" t="str">
            <v>Wastewater production</v>
          </cell>
        </row>
        <row r="20">
          <cell r="A20">
            <v>20</v>
          </cell>
          <cell r="B20" t="str">
            <v>²ÕµÛáõñ. ê³Ï³·Ý³ÛÇÝ ÏáÝó»åóÇ³ - Ð³í»Éí³Í 2</v>
          </cell>
          <cell r="C20" t="str">
            <v>Source: Tariff Concept - Annex 2</v>
          </cell>
        </row>
        <row r="21">
          <cell r="A21">
            <v>21</v>
          </cell>
          <cell r="B21" t="str">
            <v>²ÜÒÜ²Î²¼ØÆ Ðºî Î²äì²Ì Ì²Êêºð  2003-2006</v>
          </cell>
          <cell r="C21" t="str">
            <v>STAFF COSTS 2002-2006</v>
          </cell>
        </row>
        <row r="22">
          <cell r="A22">
            <v>22</v>
          </cell>
          <cell r="B22" t="str">
            <v>²ßË³ïáÕÝ»ñÇ ù³Ý³ÏÁ</v>
          </cell>
          <cell r="C22" t="str">
            <v>NUMBER OF EMPLOYEES</v>
          </cell>
        </row>
        <row r="23">
          <cell r="A23">
            <v>23</v>
          </cell>
          <cell r="B23" t="str">
            <v>Ô»Ï³í³ñáõÃÛáõÝ</v>
          </cell>
          <cell r="C23" t="str">
            <v>Management</v>
          </cell>
        </row>
        <row r="24">
          <cell r="A24">
            <v>24</v>
          </cell>
          <cell r="B24" t="str">
            <v>²¹ÙÇÝÇëïñ³óÇ³</v>
          </cell>
          <cell r="C24" t="str">
            <v>Administration</v>
          </cell>
        </row>
        <row r="25">
          <cell r="A25">
            <v>25</v>
          </cell>
          <cell r="B25" t="str">
            <v>æñ³Ù³ï³Ï³ñ³ñÙ³Ý Í³é³ÛáõÃÛáõÝÝ»ñ</v>
          </cell>
          <cell r="C25" t="str">
            <v>Water services</v>
          </cell>
        </row>
        <row r="26">
          <cell r="A26">
            <v>26</v>
          </cell>
          <cell r="B26" t="str">
            <v>ÎáÛáõÕáõ Í³é³ÛáõÃÛáõÝÝ»ñ</v>
          </cell>
          <cell r="C26" t="str">
            <v>Wastewater services</v>
          </cell>
        </row>
        <row r="27">
          <cell r="A27">
            <v>27</v>
          </cell>
          <cell r="B27" t="str">
            <v>ÐÇÙÝ³Ï³Ý Ù»Ë³ÝÇÏ³</v>
          </cell>
          <cell r="C27" t="str">
            <v>Main Mechanics</v>
          </cell>
        </row>
        <row r="28">
          <cell r="A28">
            <v>28</v>
          </cell>
          <cell r="B28" t="str">
            <v>²ÞÊ²î²ì²ðÒ</v>
          </cell>
          <cell r="C28" t="str">
            <v>SALARIES</v>
          </cell>
        </row>
        <row r="29">
          <cell r="A29">
            <v>29</v>
          </cell>
          <cell r="B29" t="str">
            <v>Ô»Ï³í³ñáõÃÛáõÝ</v>
          </cell>
          <cell r="C29" t="str">
            <v>Management</v>
          </cell>
        </row>
        <row r="30">
          <cell r="A30">
            <v>30</v>
          </cell>
          <cell r="B30" t="str">
            <v>²¹ÙÇÝÇëïñ³óÇ³</v>
          </cell>
          <cell r="C30" t="str">
            <v>Administration</v>
          </cell>
        </row>
        <row r="31">
          <cell r="A31">
            <v>31</v>
          </cell>
          <cell r="B31" t="str">
            <v>æñ³Ù³ï³Ï³ñ³ñÙ³Ý Í³é³ÛáõÃÛáõÝÝ»ñ</v>
          </cell>
          <cell r="C31" t="str">
            <v>Water services</v>
          </cell>
        </row>
        <row r="32">
          <cell r="A32">
            <v>32</v>
          </cell>
          <cell r="B32" t="str">
            <v>ÎáÛáõÕáõ Í³é³ÛáõÃÛáõÝÝ»ñ</v>
          </cell>
          <cell r="C32" t="str">
            <v>Wastewater services</v>
          </cell>
        </row>
        <row r="33">
          <cell r="A33">
            <v>33</v>
          </cell>
          <cell r="B33" t="str">
            <v>ÐÇÙÝ³Ï³Ý Ù»Ë³ÝÇÏ³</v>
          </cell>
          <cell r="C33" t="str">
            <v>Main Mechanics</v>
          </cell>
        </row>
        <row r="34">
          <cell r="A34">
            <v>34</v>
          </cell>
          <cell r="B34" t="str">
            <v>ÀÜ¸²ØºÜÀ</v>
          </cell>
          <cell r="C34" t="str">
            <v>TOTAL</v>
          </cell>
        </row>
        <row r="35">
          <cell r="A35">
            <v>35</v>
          </cell>
          <cell r="B35" t="str">
            <v>æñ³Ù³ï³Ï³ñ³ñÙ³Ý Í³é³ÛáõÃÛáõÝÝ»ñ (60%)</v>
          </cell>
          <cell r="C35" t="str">
            <v>Water services (60%)</v>
          </cell>
        </row>
        <row r="36">
          <cell r="A36">
            <v>36</v>
          </cell>
          <cell r="B36" t="str">
            <v>ÎáÛáõÕáõ Í³é³ÛáõÃÛáõÝÝ»ñ(40%)</v>
          </cell>
          <cell r="C36" t="str">
            <v>Wastewater services (40%)</v>
          </cell>
        </row>
        <row r="37">
          <cell r="A37">
            <v>37</v>
          </cell>
          <cell r="B37" t="str">
            <v>²ÕµÛáõñ. ê³Ï³·Ý³ÛÇÝ ÏáÝó»åóÇ³ - Ð³í»Éí³Í 3</v>
          </cell>
          <cell r="C37" t="str">
            <v>Source: Tariff Concept - Annex 3</v>
          </cell>
        </row>
        <row r="38">
          <cell r="A38">
            <v>38</v>
          </cell>
          <cell r="B38" t="str">
            <v xml:space="preserve">æð²ðî²¸ðàôÂÚ²Ü ìð² Ì²Êêì²Ì Ðàê²Üø  </v>
          </cell>
          <cell r="C38" t="str">
            <v xml:space="preserve">WATER ENERGY COSTS  </v>
          </cell>
        </row>
        <row r="39">
          <cell r="A39">
            <v>39</v>
          </cell>
          <cell r="B39" t="str">
            <v>î³ñ³Íù</v>
          </cell>
          <cell r="C39" t="str">
            <v>Area</v>
          </cell>
        </row>
        <row r="40">
          <cell r="A40">
            <v>40</v>
          </cell>
          <cell r="B40" t="str">
            <v>äáÙå»ñ</v>
          </cell>
          <cell r="C40" t="str">
            <v>Pumps</v>
          </cell>
        </row>
        <row r="41">
          <cell r="A41">
            <v>41</v>
          </cell>
          <cell r="B41" t="str">
            <v>Ðáë³ÝùÇ Í³Ëë»ñ</v>
          </cell>
          <cell r="C41" t="str">
            <v>Energy Cost</v>
          </cell>
        </row>
        <row r="42">
          <cell r="A42">
            <v>42</v>
          </cell>
          <cell r="B42" t="str">
            <v>úñ</v>
          </cell>
          <cell r="C42" t="str">
            <v>Day</v>
          </cell>
        </row>
        <row r="43">
          <cell r="A43">
            <v>43</v>
          </cell>
          <cell r="B43" t="str">
            <v>²ÙÇë</v>
          </cell>
          <cell r="C43" t="str">
            <v>Month</v>
          </cell>
        </row>
        <row r="44">
          <cell r="A44">
            <v>44</v>
          </cell>
          <cell r="B44" t="str">
            <v>î³ñÇ</v>
          </cell>
          <cell r="C44" t="str">
            <v>Year</v>
          </cell>
        </row>
        <row r="45">
          <cell r="A45">
            <v>45</v>
          </cell>
          <cell r="B45" t="str">
            <v>Q</v>
          </cell>
          <cell r="C45" t="str">
            <v>Q</v>
          </cell>
        </row>
        <row r="46">
          <cell r="A46">
            <v>46</v>
          </cell>
          <cell r="B46" t="str">
            <v>¹ñ³Ù</v>
          </cell>
          <cell r="C46" t="str">
            <v>AMD</v>
          </cell>
        </row>
        <row r="47">
          <cell r="A47">
            <v>47</v>
          </cell>
          <cell r="B47" t="str">
            <v>¹ñ³Ù</v>
          </cell>
          <cell r="C47" t="str">
            <v>AMD</v>
          </cell>
        </row>
        <row r="48">
          <cell r="A48">
            <v>48</v>
          </cell>
          <cell r="B48" t="str">
            <v>¹ñ³Ù</v>
          </cell>
          <cell r="C48" t="str">
            <v>AMD</v>
          </cell>
        </row>
        <row r="49">
          <cell r="A49">
            <v>49</v>
          </cell>
          <cell r="B49" t="str">
            <v xml:space="preserve">²ñÙ³íÇñ </v>
          </cell>
          <cell r="C49" t="str">
            <v>Armavir</v>
          </cell>
        </row>
        <row r="50">
          <cell r="A50">
            <v>50</v>
          </cell>
          <cell r="B50" t="str">
            <v>Ø»Í³Ùáñ</v>
          </cell>
          <cell r="C50" t="str">
            <v>Metsamor</v>
          </cell>
        </row>
        <row r="51">
          <cell r="A51">
            <v>51</v>
          </cell>
          <cell r="B51" t="str">
            <v>´³Õñ³ÙÛ³Ý *</v>
          </cell>
          <cell r="C51" t="str">
            <v>Baghramyan*</v>
          </cell>
        </row>
        <row r="52">
          <cell r="A52">
            <v>52</v>
          </cell>
          <cell r="B52" t="str">
            <v>È»éÝ³·á·</v>
          </cell>
          <cell r="C52" t="str">
            <v>Lernagog</v>
          </cell>
        </row>
        <row r="53">
          <cell r="A53">
            <v>53</v>
          </cell>
          <cell r="B53" t="str">
            <v>¸³É³ñÇÏ *</v>
          </cell>
          <cell r="C53" t="str">
            <v>Dalarik*</v>
          </cell>
        </row>
        <row r="54">
          <cell r="A54">
            <v>54</v>
          </cell>
          <cell r="B54" t="str">
            <v>Ê³ÝçÛ³Ý</v>
          </cell>
          <cell r="C54" t="str">
            <v>Khanjyan</v>
          </cell>
        </row>
        <row r="55">
          <cell r="A55">
            <v>55</v>
          </cell>
          <cell r="B55" t="str">
            <v>Üáñ³å³ï</v>
          </cell>
          <cell r="C55" t="str">
            <v>Norapat</v>
          </cell>
        </row>
        <row r="56">
          <cell r="A56">
            <v>56</v>
          </cell>
          <cell r="B56" t="str">
            <v>Üáñ³í³Ý</v>
          </cell>
          <cell r="C56" t="str">
            <v>Nor Avan</v>
          </cell>
        </row>
        <row r="57">
          <cell r="A57">
            <v>57</v>
          </cell>
          <cell r="B57" t="str">
            <v>²ÏÝ³ÉÇ×</v>
          </cell>
          <cell r="C57" t="str">
            <v>Aknalich</v>
          </cell>
        </row>
        <row r="58">
          <cell r="A58">
            <v>58</v>
          </cell>
          <cell r="B58" t="str">
            <v>Øñ·³ß³ï</v>
          </cell>
          <cell r="C58" t="str">
            <v>Mrgashat</v>
          </cell>
        </row>
        <row r="59">
          <cell r="A59">
            <v>59</v>
          </cell>
          <cell r="B59" t="str">
            <v>ØÛ³ëÝÇÏÛ³Ý</v>
          </cell>
          <cell r="C59" t="str">
            <v>Myasnikyan</v>
          </cell>
        </row>
        <row r="60">
          <cell r="A60">
            <v>60</v>
          </cell>
          <cell r="B60" t="str">
            <v>Ø³ÇëÛ³Ý</v>
          </cell>
          <cell r="C60" t="str">
            <v>Maisyan</v>
          </cell>
        </row>
        <row r="61">
          <cell r="A61">
            <v>61</v>
          </cell>
          <cell r="B61" t="str">
            <v>·ÛáõÕ ²ñÙ³íÇñ</v>
          </cell>
          <cell r="C61" t="str">
            <v>Armavir V.</v>
          </cell>
        </row>
        <row r="62">
          <cell r="A62">
            <v>62</v>
          </cell>
          <cell r="B62" t="str">
            <v>²ñï³ß³ñ</v>
          </cell>
          <cell r="C62" t="str">
            <v>Artashar</v>
          </cell>
        </row>
        <row r="63">
          <cell r="A63">
            <v>63</v>
          </cell>
          <cell r="B63" t="str">
            <v>²ñ³½³÷</v>
          </cell>
          <cell r="C63" t="str">
            <v>Arazap</v>
          </cell>
        </row>
        <row r="64">
          <cell r="A64">
            <v>64</v>
          </cell>
          <cell r="B64" t="str">
            <v>²ñ¨ÇÏ</v>
          </cell>
          <cell r="C64" t="str">
            <v>Arevik</v>
          </cell>
        </row>
        <row r="65">
          <cell r="A65">
            <v>65</v>
          </cell>
          <cell r="B65" t="str">
            <v>²ñ·³í³Ý¹</v>
          </cell>
          <cell r="C65" t="str">
            <v>Argavand</v>
          </cell>
        </row>
        <row r="66">
          <cell r="A66">
            <v>66</v>
          </cell>
          <cell r="B66" t="str">
            <v>ºÕ»·Ýáõï</v>
          </cell>
          <cell r="C66" t="str">
            <v>Eghenut</v>
          </cell>
        </row>
        <row r="67">
          <cell r="A67">
            <v>67</v>
          </cell>
          <cell r="B67" t="str">
            <v>Ð³ÛÏ³í³Ý</v>
          </cell>
          <cell r="C67" t="str">
            <v>Haikavan</v>
          </cell>
        </row>
        <row r="68">
          <cell r="A68">
            <v>68</v>
          </cell>
          <cell r="B68" t="str">
            <v>Ø³ñ·³ñ³</v>
          </cell>
          <cell r="C68" t="str">
            <v>Margarat</v>
          </cell>
        </row>
        <row r="69">
          <cell r="A69">
            <v>69</v>
          </cell>
          <cell r="B69" t="str">
            <v>êáí»ï³Ï³Ý</v>
          </cell>
          <cell r="C69" t="str">
            <v>Sovetakan</v>
          </cell>
        </row>
        <row r="70">
          <cell r="A70">
            <v>70</v>
          </cell>
          <cell r="B70" t="str">
            <v>î³ÝÓáõï</v>
          </cell>
          <cell r="C70" t="str">
            <v>Tandzut</v>
          </cell>
        </row>
        <row r="71">
          <cell r="A71">
            <v>71</v>
          </cell>
          <cell r="B71" t="str">
            <v>î³ñáÝÇÏ</v>
          </cell>
          <cell r="C71" t="str">
            <v>Taronik</v>
          </cell>
        </row>
        <row r="72">
          <cell r="A72">
            <v>72</v>
          </cell>
          <cell r="B72" t="str">
            <v>¼³ñÃáÝù</v>
          </cell>
          <cell r="C72" t="str">
            <v>Zartonk</v>
          </cell>
        </row>
        <row r="73">
          <cell r="A73">
            <v>73</v>
          </cell>
          <cell r="B73" t="str">
            <v>ÀÝ¹³Ù»ÝÁ</v>
          </cell>
          <cell r="C73" t="str">
            <v>Total</v>
          </cell>
        </row>
        <row r="74">
          <cell r="A74">
            <v>74</v>
          </cell>
          <cell r="B74" t="str">
            <v>²ÕµÛáõñ. ê³Ï³·Ý³ÛÇÝ ÏáÝó»åóÇ³ - Ð³í»Éí³Í 4</v>
          </cell>
          <cell r="C74" t="str">
            <v>Source: Tariff Concept - Annex 4</v>
          </cell>
        </row>
        <row r="75">
          <cell r="A75">
            <v>75</v>
          </cell>
          <cell r="B75" t="str">
            <v>#</v>
          </cell>
          <cell r="C75" t="str">
            <v>#</v>
          </cell>
        </row>
        <row r="76">
          <cell r="A76">
            <v>76</v>
          </cell>
          <cell r="B76" t="str">
            <v>Ë.Ù/Å</v>
          </cell>
          <cell r="C76" t="str">
            <v>m3/h</v>
          </cell>
        </row>
        <row r="77">
          <cell r="A77">
            <v>77</v>
          </cell>
          <cell r="B77" t="str">
            <v>Ïìï</v>
          </cell>
          <cell r="C77" t="str">
            <v>KW</v>
          </cell>
        </row>
        <row r="78">
          <cell r="A78">
            <v>78</v>
          </cell>
          <cell r="B78" t="str">
            <v>Å</v>
          </cell>
          <cell r="C78" t="str">
            <v>h</v>
          </cell>
        </row>
        <row r="79">
          <cell r="A79">
            <v>79</v>
          </cell>
          <cell r="B79" t="str">
            <v>Ïìï/ûñ</v>
          </cell>
          <cell r="C79" t="str">
            <v>KW/d</v>
          </cell>
        </row>
        <row r="80">
          <cell r="A80">
            <v>80</v>
          </cell>
          <cell r="B80" t="str">
            <v>Ðàê²ÜøÆ Ì²Êêºð 2002</v>
          </cell>
          <cell r="C80" t="str">
            <v>ENERGY COSTS 2002</v>
          </cell>
        </row>
        <row r="81">
          <cell r="A81">
            <v>81</v>
          </cell>
          <cell r="B81" t="str">
            <v>î³ñ³Íù</v>
          </cell>
          <cell r="C81" t="str">
            <v>Area</v>
          </cell>
        </row>
        <row r="82">
          <cell r="A82">
            <v>82</v>
          </cell>
          <cell r="B82" t="str">
            <v>äáÙå»ñ</v>
          </cell>
          <cell r="C82" t="str">
            <v>Pumps</v>
          </cell>
        </row>
        <row r="83">
          <cell r="A83">
            <v>83</v>
          </cell>
          <cell r="B83" t="str">
            <v>Ðáë³ÝùÇ Í³Ëë»ñ</v>
          </cell>
          <cell r="C83" t="str">
            <v>Energy Cost</v>
          </cell>
        </row>
        <row r="84">
          <cell r="A84">
            <v>84</v>
          </cell>
          <cell r="B84" t="str">
            <v>úñ</v>
          </cell>
          <cell r="C84" t="str">
            <v>Day</v>
          </cell>
        </row>
        <row r="85">
          <cell r="A85">
            <v>85</v>
          </cell>
          <cell r="B85" t="str">
            <v>²ÙÇë</v>
          </cell>
          <cell r="C85" t="str">
            <v>Month</v>
          </cell>
        </row>
        <row r="86">
          <cell r="A86">
            <v>86</v>
          </cell>
          <cell r="B86" t="str">
            <v>î³ñÇ</v>
          </cell>
          <cell r="C86" t="str">
            <v>Year</v>
          </cell>
        </row>
        <row r="87">
          <cell r="A87">
            <v>87</v>
          </cell>
          <cell r="B87" t="str">
            <v>Q</v>
          </cell>
          <cell r="C87" t="str">
            <v>Q</v>
          </cell>
        </row>
        <row r="88">
          <cell r="A88">
            <v>88</v>
          </cell>
          <cell r="B88" t="str">
            <v>¹ñ³Ù</v>
          </cell>
          <cell r="C88" t="str">
            <v>AMD</v>
          </cell>
        </row>
        <row r="89">
          <cell r="A89">
            <v>89</v>
          </cell>
          <cell r="B89" t="str">
            <v>¹ñ³Ù</v>
          </cell>
          <cell r="C89" t="str">
            <v>AMD</v>
          </cell>
        </row>
        <row r="90">
          <cell r="A90">
            <v>90</v>
          </cell>
          <cell r="B90" t="str">
            <v>¹ñ³Ù</v>
          </cell>
          <cell r="C90" t="str">
            <v>AMD</v>
          </cell>
        </row>
        <row r="91">
          <cell r="A91">
            <v>91</v>
          </cell>
          <cell r="B91" t="str">
            <v>#</v>
          </cell>
          <cell r="C91" t="str">
            <v>#</v>
          </cell>
        </row>
        <row r="92">
          <cell r="A92">
            <v>92</v>
          </cell>
          <cell r="B92" t="str">
            <v>Ë.Ù/Å</v>
          </cell>
          <cell r="C92" t="str">
            <v>m3/h</v>
          </cell>
        </row>
        <row r="93">
          <cell r="A93">
            <v>93</v>
          </cell>
          <cell r="B93" t="str">
            <v>Ïìï</v>
          </cell>
          <cell r="C93" t="str">
            <v>KW</v>
          </cell>
        </row>
        <row r="94">
          <cell r="A94">
            <v>94</v>
          </cell>
          <cell r="B94" t="str">
            <v>Å</v>
          </cell>
          <cell r="C94" t="str">
            <v>h</v>
          </cell>
        </row>
        <row r="95">
          <cell r="A95">
            <v>95</v>
          </cell>
          <cell r="B95" t="str">
            <v>Ïìï/ûñ</v>
          </cell>
          <cell r="C95" t="str">
            <v>KW/d</v>
          </cell>
        </row>
        <row r="96">
          <cell r="A96">
            <v>96</v>
          </cell>
          <cell r="B96" t="str">
            <v>²ñÙ³íÇñ</v>
          </cell>
          <cell r="C96" t="str">
            <v>Armavir</v>
          </cell>
        </row>
        <row r="97">
          <cell r="A97">
            <v>97</v>
          </cell>
          <cell r="B97" t="str">
            <v>²ñÙ³íÇñ »ñÏáõ</v>
          </cell>
          <cell r="C97" t="str">
            <v>Armavir bis</v>
          </cell>
        </row>
        <row r="98">
          <cell r="A98">
            <v>98</v>
          </cell>
          <cell r="B98" t="str">
            <v>²ñÙ³íÇñ »ñ»ù</v>
          </cell>
          <cell r="C98" t="str">
            <v>Armavir ter</v>
          </cell>
        </row>
        <row r="99">
          <cell r="A99">
            <v>99</v>
          </cell>
          <cell r="B99" t="str">
            <v>´³Õñ³ÙÛ³Ý</v>
          </cell>
          <cell r="C99" t="str">
            <v>Baghramyan</v>
          </cell>
        </row>
        <row r="100">
          <cell r="A100">
            <v>100</v>
          </cell>
          <cell r="B100" t="str">
            <v>ÀÝ¹³Ù»ÝÁ</v>
          </cell>
          <cell r="C100" t="str">
            <v>Total</v>
          </cell>
        </row>
        <row r="101">
          <cell r="A101">
            <v>101</v>
          </cell>
          <cell r="B101" t="str">
            <v>Ðàê²ÜøÆ Ì²Êêºð 200ö</v>
          </cell>
          <cell r="C101" t="str">
            <v>ENERGY COSTS 2003</v>
          </cell>
        </row>
        <row r="102">
          <cell r="A102">
            <v>102</v>
          </cell>
          <cell r="B102" t="str">
            <v>î³ñ³Íù</v>
          </cell>
          <cell r="C102" t="str">
            <v>Area</v>
          </cell>
        </row>
        <row r="103">
          <cell r="A103">
            <v>103</v>
          </cell>
          <cell r="B103" t="str">
            <v>äáÙå»ñ</v>
          </cell>
          <cell r="C103" t="str">
            <v>Pumps</v>
          </cell>
        </row>
        <row r="104">
          <cell r="A104">
            <v>104</v>
          </cell>
          <cell r="B104" t="str">
            <v>Ðáë³ÝùÇ Í³Ëë»ñ</v>
          </cell>
          <cell r="C104" t="str">
            <v>Energy Cost</v>
          </cell>
        </row>
        <row r="105">
          <cell r="A105">
            <v>105</v>
          </cell>
          <cell r="B105" t="str">
            <v>úñ</v>
          </cell>
          <cell r="C105" t="str">
            <v>Day</v>
          </cell>
        </row>
        <row r="106">
          <cell r="A106">
            <v>106</v>
          </cell>
          <cell r="B106" t="str">
            <v>²ÙÇë</v>
          </cell>
          <cell r="C106" t="str">
            <v>Month</v>
          </cell>
        </row>
        <row r="107">
          <cell r="A107">
            <v>107</v>
          </cell>
          <cell r="B107" t="str">
            <v>î³ñÇ</v>
          </cell>
          <cell r="C107" t="str">
            <v>Year</v>
          </cell>
        </row>
        <row r="108">
          <cell r="A108">
            <v>108</v>
          </cell>
          <cell r="B108" t="str">
            <v>Q</v>
          </cell>
          <cell r="C108" t="str">
            <v>Q</v>
          </cell>
        </row>
        <row r="109">
          <cell r="A109">
            <v>109</v>
          </cell>
          <cell r="B109" t="str">
            <v>¹ñ³Ù</v>
          </cell>
          <cell r="C109" t="str">
            <v>AMD</v>
          </cell>
        </row>
        <row r="110">
          <cell r="A110">
            <v>110</v>
          </cell>
          <cell r="B110" t="str">
            <v>¹ñ³Ù</v>
          </cell>
          <cell r="C110" t="str">
            <v>AMD</v>
          </cell>
        </row>
        <row r="111">
          <cell r="A111">
            <v>111</v>
          </cell>
          <cell r="B111" t="str">
            <v>¹ñ³Ù</v>
          </cell>
          <cell r="C111" t="str">
            <v>AMD</v>
          </cell>
        </row>
        <row r="112">
          <cell r="A112">
            <v>112</v>
          </cell>
          <cell r="B112" t="str">
            <v>#</v>
          </cell>
          <cell r="C112" t="str">
            <v>#</v>
          </cell>
        </row>
        <row r="113">
          <cell r="A113">
            <v>113</v>
          </cell>
          <cell r="B113" t="str">
            <v>Ë.Ù/Å</v>
          </cell>
          <cell r="C113" t="str">
            <v>m3/h</v>
          </cell>
        </row>
        <row r="114">
          <cell r="A114">
            <v>114</v>
          </cell>
          <cell r="B114" t="str">
            <v>Ïìï</v>
          </cell>
          <cell r="C114" t="str">
            <v>KW</v>
          </cell>
        </row>
        <row r="115">
          <cell r="A115">
            <v>115</v>
          </cell>
          <cell r="B115" t="str">
            <v>Å</v>
          </cell>
          <cell r="C115" t="str">
            <v>h</v>
          </cell>
        </row>
        <row r="116">
          <cell r="A116">
            <v>116</v>
          </cell>
          <cell r="B116" t="str">
            <v>Ïìï/ûñ</v>
          </cell>
          <cell r="C116" t="str">
            <v>KW/d</v>
          </cell>
        </row>
        <row r="117">
          <cell r="A117">
            <v>117</v>
          </cell>
          <cell r="B117" t="str">
            <v>²ñÙ³íÇñ</v>
          </cell>
          <cell r="C117" t="str">
            <v>Armavir</v>
          </cell>
        </row>
        <row r="118">
          <cell r="A118">
            <v>118</v>
          </cell>
          <cell r="B118" t="str">
            <v>²ñÙ³íÇñ »ñÏáõ</v>
          </cell>
          <cell r="C118" t="str">
            <v>Armavir bis</v>
          </cell>
        </row>
        <row r="119">
          <cell r="A119">
            <v>119</v>
          </cell>
          <cell r="B119" t="str">
            <v>²ñÙ³íÇñ »ñ»ù</v>
          </cell>
          <cell r="C119" t="str">
            <v>Armavir ter</v>
          </cell>
        </row>
        <row r="120">
          <cell r="A120">
            <v>120</v>
          </cell>
          <cell r="B120" t="str">
            <v>ÀÝ¹³Ù»ÝÁ</v>
          </cell>
          <cell r="C120" t="str">
            <v>Total</v>
          </cell>
        </row>
        <row r="121">
          <cell r="A121">
            <v>121</v>
          </cell>
          <cell r="B121" t="str">
            <v>æñ³ÛÇÝ ë»Ïïáñ</v>
          </cell>
          <cell r="C121" t="str">
            <v>Water Sector</v>
          </cell>
        </row>
        <row r="122">
          <cell r="A122">
            <v>122</v>
          </cell>
          <cell r="B122" t="str">
            <v>ÎáÛáõÕáõ ë»Ïïáñ</v>
          </cell>
          <cell r="C122" t="str">
            <v>Wastewater Sector</v>
          </cell>
        </row>
        <row r="123">
          <cell r="A123">
            <v>123</v>
          </cell>
          <cell r="B123" t="str">
            <v>ÀÜ¸²ØºÜÀ</v>
          </cell>
          <cell r="C123" t="str">
            <v>TOTAL</v>
          </cell>
        </row>
        <row r="124">
          <cell r="A124">
            <v>124</v>
          </cell>
          <cell r="B124" t="str">
            <v>²ÕµÛáõñ. ê³Ï³·Ý³ÛÇÝ ÏáÝó»åóÇ³ - Ð³í»Éí³Í 4</v>
          </cell>
          <cell r="C124" t="str">
            <v>Source: Tariff Concept - Annex 4</v>
          </cell>
        </row>
        <row r="125">
          <cell r="A125">
            <v>125</v>
          </cell>
          <cell r="B125" t="str">
            <v>î²ð²ðÄºØüºñ</v>
          </cell>
          <cell r="C125" t="str">
            <v>RATES</v>
          </cell>
        </row>
        <row r="126">
          <cell r="A126">
            <v>126</v>
          </cell>
          <cell r="B126" t="str">
            <v>ØÇçÇÝ</v>
          </cell>
          <cell r="C126" t="str">
            <v>Average</v>
          </cell>
        </row>
        <row r="127">
          <cell r="A127">
            <v>127</v>
          </cell>
          <cell r="B127" t="str">
            <v>Ø³ï³Ï³ñ³ñÙ³Ý é»ÅÇÙ</v>
          </cell>
          <cell r="C127" t="str">
            <v>Supply regime</v>
          </cell>
        </row>
        <row r="128">
          <cell r="A128">
            <v>128</v>
          </cell>
          <cell r="B128" t="str">
            <v>ØÇçÇÝ</v>
          </cell>
          <cell r="C128" t="str">
            <v xml:space="preserve">Average </v>
          </cell>
        </row>
        <row r="129">
          <cell r="A129">
            <v>129</v>
          </cell>
          <cell r="B129" t="str">
            <v>Ø³ï³Ï³ñ³ñÙ³Ý é»ÅÇÙ</v>
          </cell>
          <cell r="C129" t="str">
            <v>Supply Regime</v>
          </cell>
        </row>
        <row r="130">
          <cell r="A130">
            <v>130</v>
          </cell>
          <cell r="B130" t="str">
            <v>ò»ñ»Ï³ÛÇÝ ³ñÅ»ù</v>
          </cell>
          <cell r="C130" t="str">
            <v xml:space="preserve">Day rate </v>
          </cell>
        </row>
        <row r="131">
          <cell r="A131">
            <v>131</v>
          </cell>
          <cell r="B131" t="str">
            <v>¶Çß»ñ³ÛÇÝ ³ñÅ»ù</v>
          </cell>
          <cell r="C131" t="str">
            <v xml:space="preserve">Night rate </v>
          </cell>
        </row>
        <row r="132">
          <cell r="A132">
            <v>132</v>
          </cell>
          <cell r="B132" t="str">
            <v>ØÇçÇÝ</v>
          </cell>
          <cell r="C132" t="str">
            <v>Average</v>
          </cell>
        </row>
        <row r="133">
          <cell r="A133">
            <v>133</v>
          </cell>
          <cell r="B133" t="str">
            <v>¶àôÚøÆ ¶ÆÜÀ</v>
          </cell>
          <cell r="C133" t="str">
            <v>VALUE OF ASSETS</v>
          </cell>
        </row>
        <row r="134">
          <cell r="A134">
            <v>134</v>
          </cell>
          <cell r="B134" t="str">
            <v>Ø³ï³Ï³ñ³ñÙ³Ý ó³Ýó</v>
          </cell>
          <cell r="C134" t="str">
            <v>Supply Network</v>
          </cell>
        </row>
        <row r="135">
          <cell r="A135">
            <v>135</v>
          </cell>
          <cell r="B135" t="str">
            <v>ä³Ñ»ëï</v>
          </cell>
          <cell r="C135" t="str">
            <v>Storage</v>
          </cell>
        </row>
        <row r="136">
          <cell r="A136">
            <v>136</v>
          </cell>
          <cell r="B136" t="str">
            <v>î³ñ»Ï³Ý í×³ñ</v>
          </cell>
          <cell r="C136" t="str">
            <v>Annual fee</v>
          </cell>
        </row>
        <row r="137">
          <cell r="A137">
            <v>137</v>
          </cell>
          <cell r="B137" t="str">
            <v>ØÝ³óáñ¹³ÛÇÝ ·áõÙ³ñ 2002</v>
          </cell>
          <cell r="C137" t="str">
            <v>Residual Value 2002</v>
          </cell>
        </row>
        <row r="138">
          <cell r="A138">
            <v>138</v>
          </cell>
          <cell r="B138" t="str">
            <v>ØÝ³óáñ¹³ÛÇÝ ·áõÙ³ñ 2026</v>
          </cell>
          <cell r="C138" t="str">
            <v>Residual Value 2026</v>
          </cell>
        </row>
        <row r="139">
          <cell r="A139">
            <v>139</v>
          </cell>
          <cell r="B139" t="str">
            <v>ØÝ³óáñ¹³ÛÇÝ ·áõÙ³ñ 2002</v>
          </cell>
          <cell r="C139" t="str">
            <v>Residual Value 2002</v>
          </cell>
        </row>
        <row r="140">
          <cell r="A140">
            <v>140</v>
          </cell>
          <cell r="B140" t="str">
            <v>ØÝ³óáñ¹³ÛÇÝ ·áõÙ³ñ 2026</v>
          </cell>
          <cell r="C140" t="str">
            <v>Residual Value 2026</v>
          </cell>
        </row>
        <row r="141">
          <cell r="A141">
            <v>141</v>
          </cell>
          <cell r="B141" t="str">
            <v>²ÕµÛáõñ. ê³Ï³·Ý³ÛÇÝ ÏáÝó»åóÇ³ - Ð³í»Éí³Í 4</v>
          </cell>
          <cell r="C141" t="str">
            <v>Source: Tariff Concept- Annex 5</v>
          </cell>
        </row>
        <row r="142">
          <cell r="A142">
            <v>142</v>
          </cell>
          <cell r="B142" t="str">
            <v>Ü»ñ¹ñáõÙ³ÛÇÝ åÉ³Ý</v>
          </cell>
          <cell r="C142" t="str">
            <v>INVESTMENT PLAN</v>
          </cell>
        </row>
        <row r="143">
          <cell r="A143">
            <v>143</v>
          </cell>
          <cell r="B143" t="str">
            <v>ÀÜ¸²ØºÜÀ</v>
          </cell>
          <cell r="C143" t="str">
            <v>TOTAL</v>
          </cell>
        </row>
        <row r="144">
          <cell r="A144">
            <v>144</v>
          </cell>
          <cell r="B144" t="str">
            <v>î³ñ»Ï³Ý í×³ñ</v>
          </cell>
          <cell r="C144" t="str">
            <v>Annual fee</v>
          </cell>
        </row>
        <row r="145">
          <cell r="A145">
            <v>145</v>
          </cell>
          <cell r="B145" t="str">
            <v>²ÕµÛáõñ. ê³Ï³·Ý³ÛÇÝ ÏáÝó»åóÇ³ - Ð³í»Éí³Í 6</v>
          </cell>
          <cell r="C145" t="str">
            <v>Source: Tariff Concept - Annex 6</v>
          </cell>
        </row>
        <row r="146">
          <cell r="A146">
            <v>146</v>
          </cell>
          <cell r="B146" t="str">
            <v>ä²Ðä²ÜØ²Ü Ì²Êêºð (³é³Ýó í³é»ÉÇùÇ) 2002- 2006</v>
          </cell>
          <cell r="C146" t="str">
            <v>MAINTENANCE COSTS (without fuel) 2002-2006</v>
          </cell>
        </row>
        <row r="147">
          <cell r="A147">
            <v>147</v>
          </cell>
          <cell r="B147" t="str">
            <v>ÀÜ¸²ØºÜÀ</v>
          </cell>
          <cell r="C147" t="str">
            <v>TOTAL</v>
          </cell>
        </row>
        <row r="148">
          <cell r="A148">
            <v>148</v>
          </cell>
          <cell r="B148" t="str">
            <v xml:space="preserve">æáõñ </v>
          </cell>
          <cell r="C148" t="str">
            <v>Water</v>
          </cell>
        </row>
        <row r="149">
          <cell r="A149">
            <v>149</v>
          </cell>
          <cell r="B149" t="str">
            <v>ÎáÛáõÕÇ</v>
          </cell>
          <cell r="C149" t="str">
            <v>Wastewater</v>
          </cell>
        </row>
        <row r="150">
          <cell r="A150">
            <v>150</v>
          </cell>
          <cell r="B150" t="str">
            <v>æñ³Ù³ï³Ï³ñ³ñÙ³Ý Ï³Û³Ýù</v>
          </cell>
          <cell r="C150" t="str">
            <v>Water supply facility</v>
          </cell>
        </row>
        <row r="151">
          <cell r="A151">
            <v>151</v>
          </cell>
          <cell r="B151" t="str">
            <v>Ì³é³ÛáõÃÛ³Ý Å³ÙÏ»ï</v>
          </cell>
          <cell r="C151" t="str">
            <v>Life time</v>
          </cell>
        </row>
        <row r="152">
          <cell r="A152">
            <v>152</v>
          </cell>
          <cell r="B152" t="str">
            <v>î³ñ»Ï³Ý</v>
          </cell>
          <cell r="C152" t="str">
            <v>Annual</v>
          </cell>
        </row>
        <row r="153">
          <cell r="A153">
            <v>153</v>
          </cell>
          <cell r="B153" t="str">
            <v>å³Ñå³ÝáÕ³Ï³Ý í»ñ³Ýáñá·Ù³Ý ã³÷Á</v>
          </cell>
          <cell r="C153" t="str">
            <v>maintenance rate</v>
          </cell>
        </row>
        <row r="154">
          <cell r="A154">
            <v>154</v>
          </cell>
          <cell r="B154" t="str">
            <v>î³ñÇÝ»ñ</v>
          </cell>
          <cell r="C154" t="str">
            <v>Years</v>
          </cell>
        </row>
        <row r="155">
          <cell r="A155">
            <v>155</v>
          </cell>
          <cell r="B155" t="str">
            <v xml:space="preserve">Ü»ñ¹ñáõÙÝ»ñÇ % </v>
          </cell>
          <cell r="C155" t="str">
            <v>% of investments</v>
          </cell>
        </row>
        <row r="156">
          <cell r="A156">
            <v>156</v>
          </cell>
          <cell r="B156" t="str">
            <v>* æñÇ ÁÝ¹áõÝ³ñ³ÝÝ»ñ</v>
          </cell>
          <cell r="C156" t="str">
            <v>* Water intakes</v>
          </cell>
        </row>
        <row r="157">
          <cell r="A157">
            <v>157</v>
          </cell>
          <cell r="B157" t="str">
            <v>- ù³Õ³ù³óÇ³Ï³Ý ßÇÝ³ñ³ñáõÃÛáõÝ</v>
          </cell>
          <cell r="C157" t="str">
            <v xml:space="preserve">  - civil works</v>
          </cell>
        </row>
        <row r="158">
          <cell r="A158">
            <v>158</v>
          </cell>
          <cell r="B158" t="str">
            <v>- Ñáñ»ñ</v>
          </cell>
          <cell r="C158" t="str">
            <v xml:space="preserve">  - wells</v>
          </cell>
        </row>
        <row r="159">
          <cell r="A159">
            <v>159</v>
          </cell>
          <cell r="B159" t="str">
            <v>- ÑÇ¹ñ³íÉÇÏ³Ï³Ý ë³ñù»ñ</v>
          </cell>
          <cell r="C159" t="str">
            <v xml:space="preserve">  - hydraulical equipment</v>
          </cell>
        </row>
        <row r="160">
          <cell r="A160">
            <v>160</v>
          </cell>
          <cell r="B160" t="str">
            <v>- ¿É»Ïïñá-Ù»Ë³ÝÇÏ³Ï³Ý ë³ñù»ñ</v>
          </cell>
          <cell r="C160" t="str">
            <v xml:space="preserve">  - electro-mechanical equipment</v>
          </cell>
        </row>
        <row r="161">
          <cell r="A161">
            <v>161</v>
          </cell>
          <cell r="B161" t="str">
            <v>* æñÇ Ùß³ÏáõÙ, åáÙå³Ï³Û³ÝÝ»ñ</v>
          </cell>
          <cell r="C161" t="str">
            <v>* Water treatment, pumping stations</v>
          </cell>
        </row>
        <row r="162">
          <cell r="A162">
            <v>162</v>
          </cell>
          <cell r="B162" t="str">
            <v>- ù³Õ³ù³óÇ³Ï³Ý ßÇÝ³ñ³ñáõÃÛáõÝ</v>
          </cell>
          <cell r="C162" t="str">
            <v xml:space="preserve">  - civil works</v>
          </cell>
        </row>
        <row r="163">
          <cell r="A163">
            <v>163</v>
          </cell>
          <cell r="B163" t="str">
            <v>- ÑÇ¹ñ³íÉÇÏ³Ï³Ý ë³ñù»ñ</v>
          </cell>
          <cell r="C163" t="str">
            <v xml:space="preserve">  - hydraulical equipment</v>
          </cell>
        </row>
        <row r="164">
          <cell r="A164">
            <v>164</v>
          </cell>
          <cell r="B164" t="str">
            <v>- ¿É»Ïïñá-Ù»Ë³ÝÇÏ³Ï³Ý ë³ñù»ñ</v>
          </cell>
          <cell r="C164" t="str">
            <v xml:space="preserve">  - electro-mechanical equipment</v>
          </cell>
        </row>
        <row r="165">
          <cell r="A165">
            <v>165</v>
          </cell>
          <cell r="B165" t="str">
            <v>- ¿É»Ïïñ³Ï³Ý ë³ñù»ñ</v>
          </cell>
          <cell r="C165" t="str">
            <v xml:space="preserve">  - electrical equipment</v>
          </cell>
        </row>
        <row r="166">
          <cell r="A166">
            <v>166</v>
          </cell>
          <cell r="B166" t="str">
            <v>* æñ³Ùµ³ñÝ»ñ</v>
          </cell>
          <cell r="C166" t="str">
            <v>* Reservoirs</v>
          </cell>
        </row>
        <row r="167">
          <cell r="A167">
            <v>167</v>
          </cell>
          <cell r="B167" t="str">
            <v>- ù³Õ³ù³óÇ³Ï³Ý ßÇÝ³ñ³ñáõÃÛáõÝ</v>
          </cell>
          <cell r="C167" t="str">
            <v xml:space="preserve">  - civil works</v>
          </cell>
        </row>
        <row r="168">
          <cell r="A168">
            <v>168</v>
          </cell>
          <cell r="B168" t="str">
            <v>- ÑÇ¹ñ³íÉÇÏ³Ï³Ý ë³ñù»ñ</v>
          </cell>
          <cell r="C168" t="str">
            <v xml:space="preserve">  - hydraulical equipment</v>
          </cell>
        </row>
        <row r="169">
          <cell r="A169">
            <v>169</v>
          </cell>
          <cell r="B169" t="str">
            <v>* Ø³ï³Ï³ñ³ñáÕ ¨ µ³ßËÇã ËáÕáí³Ï³ß³ñ</v>
          </cell>
          <cell r="C169" t="str">
            <v>* Conduction and distrubution pipes</v>
          </cell>
        </row>
        <row r="170">
          <cell r="A170">
            <v>170</v>
          </cell>
          <cell r="B170" t="str">
            <v>- ²ëµá-ó»Ù»Ýï», Ãáõç», äìø ËáÕáí³ÏÝ»ñ</v>
          </cell>
          <cell r="C170" t="str">
            <v xml:space="preserve">  - AC, GI, PVC pipes</v>
          </cell>
        </row>
        <row r="171">
          <cell r="A171">
            <v>171</v>
          </cell>
          <cell r="B171" t="str">
            <v>- Âáõç» ¨ Ù»ï³Õ³Ï³Ý ËáÕáí³ÏÝ»ñ</v>
          </cell>
          <cell r="C171" t="str">
            <v xml:space="preserve">  - CI, Steel pipes</v>
          </cell>
        </row>
        <row r="172">
          <cell r="A172">
            <v>172</v>
          </cell>
          <cell r="B172" t="str">
            <v>* Þ»Ýù»ñ</v>
          </cell>
          <cell r="C172" t="str">
            <v>* Buildings</v>
          </cell>
        </row>
        <row r="173">
          <cell r="A173">
            <v>173</v>
          </cell>
          <cell r="B173" t="str">
            <v>- ù³Õ³ù³óÇ³Ï³Ý ßÇÝ³ñ³ñáõÃÛáõÝ</v>
          </cell>
          <cell r="C173" t="str">
            <v xml:space="preserve">  - civil works</v>
          </cell>
        </row>
        <row r="174">
          <cell r="A174">
            <v>174</v>
          </cell>
          <cell r="B174" t="str">
            <v>- ÑÇ¹ñ³íÉÇÏ³Ï³Ý ¿É»Ïïñ³Ï³Ý ë³ñù»ñ</v>
          </cell>
          <cell r="C174" t="str">
            <v xml:space="preserve">  - hydr.+electrical equipment</v>
          </cell>
        </row>
        <row r="175">
          <cell r="A175">
            <v>175</v>
          </cell>
          <cell r="B175" t="str">
            <v>* ²ÛÉ ë³ñ`»ñ</v>
          </cell>
          <cell r="C175" t="str">
            <v>* Other equipment</v>
          </cell>
        </row>
        <row r="176">
          <cell r="A176">
            <v>176</v>
          </cell>
          <cell r="B176" t="str">
            <v>* ÊáñÑñ¹³ïí³Ï³Ý Í³é³ÛáõÃÛáõÝÝ»ñ</v>
          </cell>
          <cell r="C176" t="str">
            <v>* Consultancy services</v>
          </cell>
        </row>
        <row r="177">
          <cell r="A177">
            <v>177</v>
          </cell>
          <cell r="B177" t="str">
            <v>ì³é»ÉÇùÇ Í³Ëë»ñÁ Ï³Ëí³Í »Ý Üàð ²ÎàôÜøÆ ëå³ë³ñÏÙ³Ý ï³ñ³ÍùÇó: Æñ³Ï³ÝáõÙ, í³é»ÉÇùÇ Í³Ëë»ñÁ Ñ³Ý¹Çë³ÝáõÙ »Ý ß³Ñ³·áñÍÙ³Ý ¨ å³Ñå³ÝÙ³Ý Í³Ëë»ñÇ Ù³ë, áñÁ Ñ³ßí³ñÏíáõÙ ¿ áñå»ë Ý»ñ¹ñáõÙÝ»ñÇ ïáÏáë: ÜáõÛÝ Ï»ñå ÇÝãå»ë å³Ñå³ÝÙ³Ý Í³ËëÁ Ñ³Ý¹Çë³ÝáõÙ ¿ Ý»ñ¹ñáõÙÝ»ñÇ µ³ÅÇÝ, ³Û¹</v>
          </cell>
          <cell r="C177" t="str">
            <v>Fuel costs depend on NOR AKUNQ service area. In fact, fuel costs are part of the maintenance costs calculated as a percentage of the investment. In the same way that maintenance is a fraction of investment of the water sector, fuel is a fraction of mainte</v>
          </cell>
        </row>
        <row r="178">
          <cell r="A178">
            <v>178</v>
          </cell>
          <cell r="B178" t="str">
            <v xml:space="preserve">´»Ý½ÇÝ Üáñ ²ÏáõÝùÇ  Ñ³Ù³ñ 2002 Ãí³Ï³ÝÇÝ </v>
          </cell>
          <cell r="C178" t="str">
            <v>Gazoline for Nor Akunq 2002</v>
          </cell>
        </row>
        <row r="179">
          <cell r="A179">
            <v>179</v>
          </cell>
          <cell r="B179" t="str">
            <v>ëå³éáõÙ (É)</v>
          </cell>
          <cell r="C179" t="str">
            <v>consumption (l)</v>
          </cell>
        </row>
        <row r="180">
          <cell r="A180">
            <v>180</v>
          </cell>
          <cell r="B180" t="str">
            <v>ÏÙ/³ÙÇë</v>
          </cell>
          <cell r="C180" t="str">
            <v>km/month</v>
          </cell>
        </row>
        <row r="181">
          <cell r="A181">
            <v>181</v>
          </cell>
          <cell r="B181" t="str">
            <v>Í³Ëë»ñ</v>
          </cell>
          <cell r="C181" t="str">
            <v>costs</v>
          </cell>
        </row>
        <row r="182">
          <cell r="A182">
            <v>182</v>
          </cell>
          <cell r="B182" t="str">
            <v>[É/100ÏÙ]</v>
          </cell>
          <cell r="C182" t="str">
            <v>[l/100km]</v>
          </cell>
        </row>
        <row r="183">
          <cell r="A183">
            <v>183</v>
          </cell>
          <cell r="B183" t="str">
            <v>[ÏÙ]</v>
          </cell>
          <cell r="C183" t="str">
            <v>[km]</v>
          </cell>
        </row>
        <row r="184">
          <cell r="A184">
            <v>184</v>
          </cell>
          <cell r="B184" t="str">
            <v>[¹ñ³Ù]</v>
          </cell>
          <cell r="C184" t="str">
            <v>[AMD]</v>
          </cell>
        </row>
        <row r="185">
          <cell r="A185">
            <v>185</v>
          </cell>
          <cell r="B185" t="str">
            <v>[É/ûñÁ]</v>
          </cell>
          <cell r="C185" t="str">
            <v>[l/day]</v>
          </cell>
        </row>
        <row r="186">
          <cell r="A186">
            <v>186</v>
          </cell>
          <cell r="B186" t="str">
            <v>- ìáÉ·³</v>
          </cell>
          <cell r="C186" t="str">
            <v>- Volga</v>
          </cell>
        </row>
        <row r="187">
          <cell r="A187">
            <v>187</v>
          </cell>
          <cell r="B187" t="str">
            <v>- ÜÇí³</v>
          </cell>
          <cell r="C187" t="str">
            <v>- Niva</v>
          </cell>
        </row>
        <row r="188">
          <cell r="A188">
            <v>188</v>
          </cell>
          <cell r="B188" t="str">
            <v>- ê»¹³Ý- 2107</v>
          </cell>
          <cell r="C188" t="str">
            <v>- Sedan-2107</v>
          </cell>
        </row>
        <row r="189">
          <cell r="A189">
            <v>189</v>
          </cell>
          <cell r="B189" t="str">
            <v>- ê»¹³Ý- 21074</v>
          </cell>
          <cell r="C189" t="str">
            <v>- Sedan-21074</v>
          </cell>
        </row>
        <row r="190">
          <cell r="A190">
            <v>190</v>
          </cell>
          <cell r="B190" t="str">
            <v>- ê³¹Ïá</v>
          </cell>
          <cell r="C190" t="str">
            <v>- Sadko</v>
          </cell>
        </row>
        <row r="191">
          <cell r="A191">
            <v>191</v>
          </cell>
          <cell r="B191" t="str">
            <v>- ¶³½»É</v>
          </cell>
          <cell r="C191" t="str">
            <v>- Gazel</v>
          </cell>
        </row>
        <row r="192">
          <cell r="A192">
            <v>192</v>
          </cell>
          <cell r="B192" t="str">
            <v>- àô²¼</v>
          </cell>
          <cell r="C192" t="str">
            <v>- UAZ</v>
          </cell>
        </row>
        <row r="193">
          <cell r="A193">
            <v>193</v>
          </cell>
          <cell r="B193" t="str">
            <v>- òÇëï»ñÝ³Ûáí µ»éÝ³ï³ñ</v>
          </cell>
          <cell r="C193" t="str">
            <v>- Tank Truck</v>
          </cell>
        </row>
        <row r="194">
          <cell r="A194">
            <v>194</v>
          </cell>
          <cell r="B194" t="str">
            <v>- ¾ùëÏ³í³ïáñ</v>
          </cell>
          <cell r="C194" t="str">
            <v>- Excavator</v>
          </cell>
        </row>
        <row r="195">
          <cell r="A195">
            <v>195</v>
          </cell>
          <cell r="B195" t="str">
            <v>ÀÜ¸²ØºÜÀ ²Øê²Î²Ü</v>
          </cell>
          <cell r="C195" t="str">
            <v xml:space="preserve">MONTHLY TOTAL </v>
          </cell>
        </row>
        <row r="196">
          <cell r="A196">
            <v>196</v>
          </cell>
          <cell r="B196" t="str">
            <v>ÀÜ¸²ØºÜÀ î²ðºÎ²Ü</v>
          </cell>
          <cell r="C196" t="str">
            <v>YEARLY TOTAL</v>
          </cell>
        </row>
        <row r="197">
          <cell r="A197">
            <v>197</v>
          </cell>
          <cell r="B197" t="str">
            <v>ì²èºÈÆøÆ Ì²Êêºð</v>
          </cell>
          <cell r="C197" t="str">
            <v xml:space="preserve">FUEL COSTS </v>
          </cell>
        </row>
        <row r="198">
          <cell r="A198">
            <v>198</v>
          </cell>
          <cell r="B198" t="str">
            <v>î²ðÆ</v>
          </cell>
          <cell r="C198" t="str">
            <v>YEAR</v>
          </cell>
        </row>
        <row r="199">
          <cell r="A199">
            <v>199</v>
          </cell>
          <cell r="B199" t="str">
            <v xml:space="preserve">ä²Ðä²ÜØ²Ü Ì²Êêºð </v>
          </cell>
          <cell r="C199" t="str">
            <v>MAINTENANCE</v>
          </cell>
        </row>
        <row r="200">
          <cell r="A200">
            <v>200</v>
          </cell>
          <cell r="B200" t="str">
            <v>ì²èºÈÆø</v>
          </cell>
          <cell r="C200" t="str">
            <v xml:space="preserve">FUEL </v>
          </cell>
        </row>
        <row r="201">
          <cell r="A201">
            <v>201</v>
          </cell>
          <cell r="B201" t="str">
            <v>ÐÇÙÝ³·ÇÍ</v>
          </cell>
          <cell r="C201" t="str">
            <v>Baseline</v>
          </cell>
        </row>
        <row r="202">
          <cell r="A202">
            <v>202</v>
          </cell>
          <cell r="B202" t="str">
            <v>2002Ã. 4-ñ¹ »é³ÙëÛ³Ï</v>
          </cell>
          <cell r="C202" t="str">
            <v>2004-4Q</v>
          </cell>
        </row>
        <row r="203">
          <cell r="A203">
            <v>203</v>
          </cell>
          <cell r="B203" t="str">
            <v>ì³ñÏÇ ÷áËÑ³ïáõóÙ³Ý ãáõÕ³ñÏí³Í ·áõÙ³ñÇ ïáÏáëÁ</v>
          </cell>
          <cell r="C203" t="str">
            <v>Unpaid Amount Interest rate</v>
          </cell>
        </row>
        <row r="204">
          <cell r="A204">
            <v>204</v>
          </cell>
          <cell r="B204" t="str">
            <v>ì³ñÏÇ ÷áËÑ³ïáõóÙ³Ý ëï³óí³Í ·áõÙ³ñÇ ïáÏáëÁ</v>
          </cell>
          <cell r="C204" t="str">
            <v>Received amount interest rate</v>
          </cell>
        </row>
        <row r="205">
          <cell r="A205">
            <v>205</v>
          </cell>
          <cell r="B205" t="str">
            <v>²ñï³ñÅáõÛÃÇ ÷áË³Ý³ÏÙ³Ý ³ñÅ»ùÁ</v>
          </cell>
          <cell r="C205" t="str">
            <v>Exchange rate</v>
          </cell>
        </row>
        <row r="206">
          <cell r="A206">
            <v>206</v>
          </cell>
          <cell r="B206" t="str">
            <v>KfW ´²ÜÎÆò êî²òì²Ì ì²ðÎÆ îàÎàêÜºðÆ Ø²ðàôØ</v>
          </cell>
          <cell r="C206" t="str">
            <v>PAYMENT OF THE INTEREST ON KfW LOAN</v>
          </cell>
        </row>
        <row r="207">
          <cell r="A207">
            <v>207</v>
          </cell>
          <cell r="B207" t="str">
            <v>ì³ñÏÇó Ý»ñ¹ñáõÙÝ»ñ (»íñá)</v>
          </cell>
          <cell r="C207" t="str">
            <v>Loan money invested (EUR)</v>
          </cell>
        </row>
        <row r="208">
          <cell r="A208">
            <v>208</v>
          </cell>
          <cell r="B208" t="str">
            <v>Ü»ñ¹ñÙ³Ý Ñ³Ù³ñ áõÕ³ñÏí³Í í³ñÏ³ÛÇÝ ÙÇçáóÝ»ñÇ ïáÏáëÁ (0.75%)</v>
          </cell>
          <cell r="C208" t="str">
            <v>Interest on loan money transferred for investment (0.75%)</v>
          </cell>
        </row>
        <row r="209">
          <cell r="A209">
            <v>209</v>
          </cell>
          <cell r="B209" t="str">
            <v>âáõÕ³ñÏí³Í í³ñÏ³ÛÇÝ ÙÇçáóÝ»ñ (»íñá)</v>
          </cell>
          <cell r="C209" t="str">
            <v>Loan money not transferred (EUR)</v>
          </cell>
        </row>
        <row r="210">
          <cell r="A210">
            <v>210</v>
          </cell>
          <cell r="B210" t="str">
            <v>âáõÕ³ñÏí³Í í³ñÏ³ÛÇÝ ÙÇçáóÝ»ñÇ ïáÏáëÁ (0.25%)</v>
          </cell>
          <cell r="C210" t="str">
            <v>Interest rate on loan money not transferred (0.25%)</v>
          </cell>
        </row>
        <row r="211">
          <cell r="A211">
            <v>211</v>
          </cell>
          <cell r="B211" t="str">
            <v>î³ñ»Ï³Ý í×³ñ (»íñá)</v>
          </cell>
          <cell r="C211" t="str">
            <v>Annual fee (EUR)</v>
          </cell>
        </row>
        <row r="212">
          <cell r="A212">
            <v>212</v>
          </cell>
          <cell r="B212" t="str">
            <v>î³ñ»Ï³Ý í×³ñ (¹ñ³Ù)</v>
          </cell>
          <cell r="C212" t="str">
            <v>Annual fee (AMD)</v>
          </cell>
        </row>
        <row r="213">
          <cell r="A213">
            <v>213</v>
          </cell>
          <cell r="B213" t="str">
            <v>Üàð ²ÎàôÜøÆ Þ²ÐàôÚÂÀ æð²Ø²î²Î²ð²ðàôØÆò</v>
          </cell>
          <cell r="C213" t="str">
            <v>NOR AKUNQ WATER REVENUES</v>
          </cell>
        </row>
        <row r="214">
          <cell r="A214">
            <v>214</v>
          </cell>
          <cell r="B214" t="str">
            <v>ÀÜ¸²ØºÜÀ ì²Ö²èì²Ì æàôð</v>
          </cell>
          <cell r="C214" t="str">
            <v>TOTAL WATER SOLD</v>
          </cell>
        </row>
        <row r="215">
          <cell r="A215">
            <v>215</v>
          </cell>
          <cell r="B215" t="str">
            <v>æð²â²öì²Ì</v>
          </cell>
          <cell r="C215" t="str">
            <v>METERED</v>
          </cell>
        </row>
        <row r="216">
          <cell r="A216">
            <v>216</v>
          </cell>
          <cell r="B216" t="str">
            <v>´Ý³ÏãáõÃÛ³Ý %  (ï³ñí³ í»ñç)</v>
          </cell>
          <cell r="C216" t="str">
            <v>% of Population (end of year)</v>
          </cell>
        </row>
        <row r="217">
          <cell r="A217">
            <v>217</v>
          </cell>
          <cell r="B217" t="str">
            <v>ì³×³éí³Í çáõñ (¹ñ³Ù)</v>
          </cell>
          <cell r="C217" t="str">
            <v>Water sold (AMD)</v>
          </cell>
        </row>
        <row r="218">
          <cell r="A218">
            <v>218</v>
          </cell>
          <cell r="B218" t="str">
            <v>ê³Ï³·ÇÝ (¹ñ³Ù)</v>
          </cell>
          <cell r="C218" t="str">
            <v>Tariff (AMD)</v>
          </cell>
        </row>
        <row r="219">
          <cell r="A219">
            <v>219</v>
          </cell>
          <cell r="B219" t="str">
            <v>Ð³í³ù³·ñÙ</v>
          </cell>
          <cell r="C219" t="str">
            <v>Collection efficiency</v>
          </cell>
        </row>
        <row r="220">
          <cell r="A220">
            <v>220</v>
          </cell>
          <cell r="B220" t="str">
            <v>Þ³ÑáõÛÃ (¹ñ³Ù)</v>
          </cell>
          <cell r="C220" t="str">
            <v>Revenue (AMD)</v>
          </cell>
        </row>
        <row r="221">
          <cell r="A221">
            <v>221</v>
          </cell>
          <cell r="B221" t="str">
            <v>200É/ß.ûñÁ</v>
          </cell>
          <cell r="C221" t="str">
            <v>200L/ CAP. DAY</v>
          </cell>
        </row>
        <row r="222">
          <cell r="A222">
            <v>222</v>
          </cell>
          <cell r="B222" t="str">
            <v>´Ý³ÏãáõÃÛ³Ý % (ï³ñí³ í»ñç)</v>
          </cell>
          <cell r="C222" t="str">
            <v>% of Population (end of year)</v>
          </cell>
        </row>
        <row r="223">
          <cell r="A223">
            <v>223</v>
          </cell>
          <cell r="B223" t="str">
            <v>ì³×³éí³Í çáõñ (¹ñ³Ù)</v>
          </cell>
          <cell r="C223" t="str">
            <v>Water sold (AMD)</v>
          </cell>
        </row>
        <row r="224">
          <cell r="A224">
            <v>224</v>
          </cell>
          <cell r="B224" t="str">
            <v>ê³Ï³·ÇÝ (¹ñ³Ù)</v>
          </cell>
          <cell r="C224" t="str">
            <v>Tariff (AMD)</v>
          </cell>
        </row>
        <row r="225">
          <cell r="A225">
            <v>225</v>
          </cell>
          <cell r="B225" t="str">
            <v xml:space="preserve">Ð³í³ù³·ñáõÙ </v>
          </cell>
          <cell r="C225" t="str">
            <v>Collection efficiency</v>
          </cell>
        </row>
        <row r="226">
          <cell r="A226">
            <v>226</v>
          </cell>
          <cell r="B226" t="str">
            <v>Þ³ÑáõÛÃ (¹ñ³Ù)</v>
          </cell>
          <cell r="C226" t="str">
            <v>Revenue (AMD)</v>
          </cell>
        </row>
        <row r="227">
          <cell r="A227">
            <v>227</v>
          </cell>
          <cell r="B227" t="str">
            <v>50É/ß.ûñÁ</v>
          </cell>
          <cell r="C227" t="str">
            <v>50L/ CAP.DAY</v>
          </cell>
        </row>
        <row r="228">
          <cell r="A228">
            <v>228</v>
          </cell>
          <cell r="B228" t="str">
            <v>´Ý³ÏãáõÃÛ³Ý %  (ï³ñí³ í»ñç)</v>
          </cell>
          <cell r="C228" t="str">
            <v>% of Population (end of year)</v>
          </cell>
        </row>
        <row r="229">
          <cell r="A229">
            <v>229</v>
          </cell>
          <cell r="B229" t="str">
            <v>ì³×³éí³Í çáõñ (¹ñ³Ù)</v>
          </cell>
          <cell r="C229" t="str">
            <v>Water sold (AMD)</v>
          </cell>
        </row>
        <row r="230">
          <cell r="A230">
            <v>230</v>
          </cell>
          <cell r="B230" t="str">
            <v>ê³Ï³·ÇÝ (¹ñ³Ù)</v>
          </cell>
          <cell r="C230" t="str">
            <v>Tariff (AMD)</v>
          </cell>
        </row>
        <row r="231">
          <cell r="A231">
            <v>231</v>
          </cell>
          <cell r="B231" t="str">
            <v xml:space="preserve">Ð³í³ù³·ñáõÙ </v>
          </cell>
          <cell r="C231" t="str">
            <v>Collection efficiency</v>
          </cell>
        </row>
        <row r="232">
          <cell r="A232">
            <v>232</v>
          </cell>
          <cell r="B232" t="str">
            <v>Þ³ÑáõÛÃ (¹ñ³Ù)</v>
          </cell>
          <cell r="C232" t="str">
            <v>Revenue (AMD)</v>
          </cell>
        </row>
        <row r="233">
          <cell r="A233">
            <v>233</v>
          </cell>
          <cell r="B233" t="str">
            <v>êàòÆ²È²Î²Ü</v>
          </cell>
          <cell r="C233" t="str">
            <v>SOCIAL</v>
          </cell>
        </row>
        <row r="234">
          <cell r="A234">
            <v>234</v>
          </cell>
          <cell r="B234" t="str">
            <v>´Ý³ÏãáõÃÛ³Ý %  (ï³ñí³ í»ñç)</v>
          </cell>
          <cell r="C234" t="str">
            <v>% of Population (end of year)</v>
          </cell>
        </row>
        <row r="235">
          <cell r="A235">
            <v>235</v>
          </cell>
          <cell r="B235" t="str">
            <v>ì³×³éí³Í çáõñ (¹ñ³Ù)</v>
          </cell>
          <cell r="C235" t="str">
            <v>Water sold (AMD)</v>
          </cell>
        </row>
        <row r="236">
          <cell r="A236">
            <v>236</v>
          </cell>
          <cell r="B236" t="str">
            <v>ê³Ï³·ÇÝ (¹ñ³Ù)</v>
          </cell>
          <cell r="C236" t="str">
            <v>Tariff (AMD)</v>
          </cell>
        </row>
        <row r="237">
          <cell r="A237">
            <v>237</v>
          </cell>
          <cell r="B237" t="str">
            <v>Ð³í³ù³·ñáõÙ</v>
          </cell>
          <cell r="C237" t="str">
            <v>Collection efficiency</v>
          </cell>
        </row>
        <row r="238">
          <cell r="A238">
            <v>238</v>
          </cell>
          <cell r="B238" t="str">
            <v>Þ³ÑáõÛÃ (¹ñ³Ù)</v>
          </cell>
          <cell r="C238" t="str">
            <v>Revenue (AMD)</v>
          </cell>
        </row>
        <row r="239">
          <cell r="A239">
            <v>239</v>
          </cell>
          <cell r="B239" t="str">
            <v>Þ²ÐàôÚÂ æð²Ø²î²Î²ð²ðàôØÆò</v>
          </cell>
          <cell r="C239" t="str">
            <v>WATER REVENUE</v>
          </cell>
        </row>
        <row r="240">
          <cell r="A240">
            <v>240</v>
          </cell>
          <cell r="B240" t="str">
            <v>ÎáÛáõÕáõ ó³ÝóÇÝ ÙÇ³óí³Í µÝ³ÏãáõÃÛ³Ý ïáÏáëÁ</v>
          </cell>
          <cell r="C240" t="str">
            <v>Wastewater coverage</v>
          </cell>
        </row>
        <row r="241">
          <cell r="A241">
            <v>241</v>
          </cell>
          <cell r="B241" t="str">
            <v>Î»Õï³çñ»ñÇ ³ñï³¹ñáõÃÛáõÝ Ë.Ù.</v>
          </cell>
          <cell r="C241" t="str">
            <v>Wastewater Production (m3)</v>
          </cell>
        </row>
        <row r="242">
          <cell r="A242">
            <v>242</v>
          </cell>
          <cell r="B242" t="str">
            <v>ê³Ï³·ÇÝ (Ñ³ßí³ñÏí³Í çñÇ % )</v>
          </cell>
          <cell r="C242" t="str">
            <v>Tariff (% of water billed)</v>
          </cell>
        </row>
        <row r="243">
          <cell r="A243">
            <v>243</v>
          </cell>
          <cell r="B243" t="str">
            <v>Ð³ßí³ñÏí³Í ÏáÛáõÕ³í³ñÓ</v>
          </cell>
          <cell r="C243" t="str">
            <v>Wastewater billed</v>
          </cell>
        </row>
        <row r="244">
          <cell r="A244">
            <v>244</v>
          </cell>
          <cell r="B244" t="str">
            <v xml:space="preserve">Ð³í³ù³·ñáõÙ </v>
          </cell>
          <cell r="C244" t="str">
            <v>Collection efficiency</v>
          </cell>
        </row>
        <row r="245">
          <cell r="A245">
            <v>245</v>
          </cell>
          <cell r="B245" t="str">
            <v>Þ²ÐàôÚÂ ÎàÚàôÔàôò</v>
          </cell>
          <cell r="C245" t="str">
            <v>WASTEWATER REVENUE</v>
          </cell>
        </row>
        <row r="246">
          <cell r="A246">
            <v>246</v>
          </cell>
          <cell r="B246" t="str">
            <v>ÀÜ¸²ØºÜÀ Þ²ÐàôÚÂ</v>
          </cell>
          <cell r="C246" t="str">
            <v>TOTAL REVENUE</v>
          </cell>
        </row>
        <row r="247">
          <cell r="A247">
            <v>247</v>
          </cell>
          <cell r="B247" t="str">
            <v>²ÝÏ³ÝË³ï»ë»ÉÇ Í³Ëë»ñ</v>
          </cell>
          <cell r="C247" t="str">
            <v>Contingencies</v>
          </cell>
        </row>
        <row r="248">
          <cell r="A248">
            <v>248</v>
          </cell>
          <cell r="B248" t="str">
            <v xml:space="preserve">âÜ²Ê²îºêì²Ì Ì²Êêºð </v>
          </cell>
          <cell r="C248" t="str">
            <v xml:space="preserve">CONTINGENCIES </v>
          </cell>
        </row>
        <row r="249">
          <cell r="A249">
            <v>249</v>
          </cell>
          <cell r="B249" t="str">
            <v>î²ðÆ</v>
          </cell>
          <cell r="C249" t="str">
            <v>YEAR</v>
          </cell>
        </row>
        <row r="250">
          <cell r="A250">
            <v>250</v>
          </cell>
          <cell r="B250" t="str">
            <v>ÀÜÂ²òÆÎ Ì²Êêºð</v>
          </cell>
          <cell r="C250" t="str">
            <v xml:space="preserve"> OPERATIONAL COSTS</v>
          </cell>
        </row>
        <row r="251">
          <cell r="A251">
            <v>251</v>
          </cell>
          <cell r="B251" t="str">
            <v xml:space="preserve">âÜ²Ê²îºêì²Ì Ì²Êêºð </v>
          </cell>
          <cell r="C251" t="str">
            <v xml:space="preserve">CONTINGENCIES </v>
          </cell>
        </row>
        <row r="252">
          <cell r="A252">
            <v>252</v>
          </cell>
          <cell r="B252" t="str">
            <v>Ð²ì²ø²¶ðàôØ</v>
          </cell>
          <cell r="C252" t="str">
            <v>COLLECTION EFFICIENCY</v>
          </cell>
        </row>
        <row r="253">
          <cell r="A253">
            <v>253</v>
          </cell>
          <cell r="B253" t="str">
            <v>î²ðÆ</v>
          </cell>
          <cell r="C253" t="str">
            <v>YEAR</v>
          </cell>
        </row>
        <row r="254">
          <cell r="A254">
            <v>254</v>
          </cell>
          <cell r="B254" t="str">
            <v>Ð²ì²ø²¶ðàôØ</v>
          </cell>
          <cell r="C254" t="str">
            <v>COLLECTION EFFICIENCY</v>
          </cell>
        </row>
        <row r="255">
          <cell r="A255">
            <v>255</v>
          </cell>
          <cell r="B255" t="str">
            <v>ÀÜ¸ºðøÆ æðºð (0.05¹ñ³Ù/Ë.Ù.)</v>
          </cell>
          <cell r="C255" t="str">
            <v>RAW WATER (0.05 AMD/ m3)</v>
          </cell>
        </row>
        <row r="256">
          <cell r="A256">
            <v>256</v>
          </cell>
          <cell r="B256" t="str">
            <v>î³ñÇ</v>
          </cell>
          <cell r="C256" t="str">
            <v>Year</v>
          </cell>
        </row>
        <row r="257">
          <cell r="A257">
            <v>257</v>
          </cell>
          <cell r="B257" t="str">
            <v>ì³×³éí³Í çáõñ</v>
          </cell>
          <cell r="C257" t="str">
            <v>Water Sold</v>
          </cell>
        </row>
        <row r="258">
          <cell r="A258">
            <v>258</v>
          </cell>
          <cell r="B258" t="str">
            <v>ÀÝ¹»ñùÇ çñ»ñÇ Í³Ëë</v>
          </cell>
          <cell r="C258" t="str">
            <v>Raw water cost</v>
          </cell>
        </row>
        <row r="259">
          <cell r="A259">
            <v>259</v>
          </cell>
          <cell r="B259" t="str">
            <v>Ì²Êê/Ê.Ø.</v>
          </cell>
          <cell r="C259" t="str">
            <v xml:space="preserve">COST/M3 </v>
          </cell>
        </row>
        <row r="260">
          <cell r="A260">
            <v>260</v>
          </cell>
          <cell r="B260" t="str">
            <v>æñ³ñï³¹ñáõÃÛáõÝ</v>
          </cell>
          <cell r="C260" t="str">
            <v>Water Production</v>
          </cell>
        </row>
        <row r="261">
          <cell r="A261">
            <v>261</v>
          </cell>
          <cell r="B261" t="str">
            <v>ÀÝÃ³óÇÏ Í³Ëë»ñ</v>
          </cell>
          <cell r="C261" t="str">
            <v>Total costs</v>
          </cell>
        </row>
        <row r="262">
          <cell r="A262">
            <v>262</v>
          </cell>
          <cell r="B262" t="str">
            <v>Ì³Ëë Ëáñ³Ý³ñ¹ Ù»ïñÇ Ñ³Ù³ñ</v>
          </cell>
          <cell r="C262" t="str">
            <v>Cost per m3</v>
          </cell>
        </row>
        <row r="263">
          <cell r="A263">
            <v>263</v>
          </cell>
          <cell r="B263" t="str">
            <v>æð²ðî²¸ðàôÂÚ²Ü Ð²Ø²ð Ì²Êêì²Ì Ðàê²Üø 2004-2006</v>
          </cell>
          <cell r="C263" t="str">
            <v>WATER ENERGY COSTS ENERGY COSTS 2004-2006</v>
          </cell>
        </row>
        <row r="264">
          <cell r="A264">
            <v>264</v>
          </cell>
          <cell r="B264" t="str">
            <v>î³ñ³Íù</v>
          </cell>
          <cell r="C264" t="str">
            <v>Area</v>
          </cell>
        </row>
        <row r="265">
          <cell r="A265">
            <v>265</v>
          </cell>
          <cell r="B265" t="str">
            <v>äáÙå»ñ</v>
          </cell>
          <cell r="C265" t="str">
            <v>Pumps</v>
          </cell>
        </row>
        <row r="266">
          <cell r="A266">
            <v>266</v>
          </cell>
          <cell r="B266" t="str">
            <v>Ðáë³ÝùÇ Í³Ëë»ñ</v>
          </cell>
          <cell r="C266" t="str">
            <v>Energy Cost</v>
          </cell>
        </row>
        <row r="267">
          <cell r="A267">
            <v>267</v>
          </cell>
          <cell r="B267" t="str">
            <v>úñ</v>
          </cell>
          <cell r="C267" t="str">
            <v>Day</v>
          </cell>
        </row>
        <row r="268">
          <cell r="A268">
            <v>268</v>
          </cell>
          <cell r="B268" t="str">
            <v>²ÙÇë</v>
          </cell>
          <cell r="C268" t="str">
            <v>Month</v>
          </cell>
        </row>
        <row r="269">
          <cell r="A269">
            <v>269</v>
          </cell>
          <cell r="B269" t="str">
            <v>î³ñÇ</v>
          </cell>
          <cell r="C269" t="str">
            <v>Year</v>
          </cell>
        </row>
        <row r="270">
          <cell r="A270">
            <v>270</v>
          </cell>
          <cell r="B270" t="str">
            <v>Q</v>
          </cell>
          <cell r="C270" t="str">
            <v>Q</v>
          </cell>
        </row>
        <row r="271">
          <cell r="A271">
            <v>271</v>
          </cell>
          <cell r="B271" t="str">
            <v>¹ñ³Ù</v>
          </cell>
          <cell r="C271" t="str">
            <v>AMD</v>
          </cell>
        </row>
        <row r="272">
          <cell r="A272">
            <v>272</v>
          </cell>
          <cell r="B272" t="str">
            <v>¹ñ³Ù</v>
          </cell>
          <cell r="C272" t="str">
            <v>AMD</v>
          </cell>
        </row>
        <row r="273">
          <cell r="A273">
            <v>273</v>
          </cell>
          <cell r="B273" t="str">
            <v>¹ñ³Ù</v>
          </cell>
          <cell r="C273" t="str">
            <v>AMD</v>
          </cell>
        </row>
        <row r="274">
          <cell r="A274">
            <v>274</v>
          </cell>
          <cell r="B274" t="str">
            <v>²ñÙ³íÇñ</v>
          </cell>
          <cell r="C274" t="str">
            <v>Armavir</v>
          </cell>
        </row>
        <row r="275">
          <cell r="A275">
            <v>275</v>
          </cell>
          <cell r="B275" t="str">
            <v>Ø»Í³Ùáñ</v>
          </cell>
          <cell r="C275" t="str">
            <v>Metsamor</v>
          </cell>
        </row>
        <row r="276">
          <cell r="A276">
            <v>276</v>
          </cell>
          <cell r="B276" t="str">
            <v>´³Õñ³ÙÛ³Ý *</v>
          </cell>
          <cell r="C276" t="str">
            <v>Baghramyan*</v>
          </cell>
        </row>
        <row r="277">
          <cell r="A277">
            <v>277</v>
          </cell>
          <cell r="B277" t="str">
            <v>È»áÝ³·á·</v>
          </cell>
          <cell r="C277" t="str">
            <v>Lernagog</v>
          </cell>
        </row>
        <row r="278">
          <cell r="A278">
            <v>278</v>
          </cell>
          <cell r="B278" t="str">
            <v>¸³É³ñÇÏ *</v>
          </cell>
          <cell r="C278" t="str">
            <v>Dalarik*</v>
          </cell>
        </row>
        <row r="279">
          <cell r="A279">
            <v>279</v>
          </cell>
          <cell r="B279" t="str">
            <v>Ê³ÝçÛ³Ý</v>
          </cell>
          <cell r="C279" t="str">
            <v>Khanjyan</v>
          </cell>
        </row>
        <row r="280">
          <cell r="A280">
            <v>280</v>
          </cell>
          <cell r="B280" t="str">
            <v>Üáñ³å³ï</v>
          </cell>
          <cell r="C280" t="str">
            <v>Norapat</v>
          </cell>
        </row>
        <row r="281">
          <cell r="A281">
            <v>281</v>
          </cell>
          <cell r="B281" t="str">
            <v>Üáñ³í³Ý</v>
          </cell>
          <cell r="C281" t="str">
            <v>Nor Avan</v>
          </cell>
        </row>
        <row r="282">
          <cell r="A282">
            <v>282</v>
          </cell>
          <cell r="B282" t="str">
            <v>²ÏÝ³ÉÇ×</v>
          </cell>
          <cell r="C282" t="str">
            <v>Aknalich</v>
          </cell>
        </row>
        <row r="283">
          <cell r="A283">
            <v>283</v>
          </cell>
          <cell r="B283" t="str">
            <v>Øñ·³ß³ï</v>
          </cell>
          <cell r="C283" t="str">
            <v>Mrgashat</v>
          </cell>
        </row>
        <row r="284">
          <cell r="A284">
            <v>284</v>
          </cell>
          <cell r="B284" t="str">
            <v>ØÛ³ëÝÇÏÛ³Ý</v>
          </cell>
          <cell r="C284" t="str">
            <v>Myasnikyan</v>
          </cell>
        </row>
        <row r="285">
          <cell r="A285">
            <v>285</v>
          </cell>
          <cell r="B285" t="str">
            <v>Ø³ÇëÛ³Ý</v>
          </cell>
          <cell r="C285" t="str">
            <v>Maisyan</v>
          </cell>
        </row>
        <row r="286">
          <cell r="A286">
            <v>286</v>
          </cell>
          <cell r="B286" t="str">
            <v>·ÛáõÕ ²ñÙ³íÇñ</v>
          </cell>
          <cell r="C286" t="str">
            <v>Armavir V.</v>
          </cell>
        </row>
        <row r="287">
          <cell r="A287">
            <v>287</v>
          </cell>
          <cell r="B287" t="str">
            <v>²ñï³ß³ñ</v>
          </cell>
          <cell r="C287" t="str">
            <v>Artashar</v>
          </cell>
        </row>
        <row r="288">
          <cell r="A288">
            <v>288</v>
          </cell>
          <cell r="B288" t="str">
            <v>²ñ³½³÷</v>
          </cell>
          <cell r="C288" t="str">
            <v>Arazap</v>
          </cell>
        </row>
        <row r="289">
          <cell r="A289">
            <v>289</v>
          </cell>
          <cell r="B289" t="str">
            <v>²ñ¨ÇÏ</v>
          </cell>
          <cell r="C289" t="str">
            <v>Arevik</v>
          </cell>
        </row>
        <row r="290">
          <cell r="A290">
            <v>290</v>
          </cell>
          <cell r="B290" t="str">
            <v>²ñ·³í³Ý¹</v>
          </cell>
          <cell r="C290" t="str">
            <v>Argavand</v>
          </cell>
        </row>
        <row r="291">
          <cell r="A291">
            <v>291</v>
          </cell>
          <cell r="B291" t="str">
            <v>ºÕ»·Ýáõï</v>
          </cell>
          <cell r="C291" t="str">
            <v>Eghenut</v>
          </cell>
        </row>
        <row r="292">
          <cell r="A292">
            <v>292</v>
          </cell>
          <cell r="B292" t="str">
            <v>Ð³ÛÏ³í³Ý</v>
          </cell>
          <cell r="C292" t="str">
            <v>Haikavan</v>
          </cell>
        </row>
        <row r="293">
          <cell r="A293">
            <v>293</v>
          </cell>
          <cell r="B293" t="str">
            <v>Ø³ñ·³ñ³</v>
          </cell>
          <cell r="C293" t="str">
            <v>Margarat</v>
          </cell>
        </row>
        <row r="294">
          <cell r="A294">
            <v>294</v>
          </cell>
          <cell r="B294" t="str">
            <v>êáí»ï³Ï³Ý</v>
          </cell>
          <cell r="C294" t="str">
            <v>Sovetakan</v>
          </cell>
        </row>
        <row r="295">
          <cell r="A295">
            <v>295</v>
          </cell>
          <cell r="B295" t="str">
            <v>î³ÝÓáõï</v>
          </cell>
          <cell r="C295" t="str">
            <v>Tandzut</v>
          </cell>
        </row>
        <row r="296">
          <cell r="A296">
            <v>296</v>
          </cell>
          <cell r="B296" t="str">
            <v>î³ñáÝÇÏ</v>
          </cell>
          <cell r="C296" t="str">
            <v>Taronik</v>
          </cell>
        </row>
        <row r="297">
          <cell r="A297">
            <v>297</v>
          </cell>
          <cell r="B297" t="str">
            <v>¼³ñÃáÝù</v>
          </cell>
          <cell r="C297" t="str">
            <v>Zartonk</v>
          </cell>
        </row>
        <row r="298">
          <cell r="A298">
            <v>298</v>
          </cell>
          <cell r="B298" t="str">
            <v>ÀÝ¹³Ù»ÝÁ</v>
          </cell>
          <cell r="C298" t="str">
            <v>Total</v>
          </cell>
        </row>
        <row r="299">
          <cell r="A299">
            <v>299</v>
          </cell>
          <cell r="B299" t="str">
            <v>Ù.Ë./Å</v>
          </cell>
          <cell r="C299" t="str">
            <v>m3/h</v>
          </cell>
        </row>
        <row r="300">
          <cell r="A300">
            <v>300</v>
          </cell>
          <cell r="B300" t="str">
            <v>Ïìï</v>
          </cell>
          <cell r="C300" t="str">
            <v>KW</v>
          </cell>
        </row>
        <row r="301">
          <cell r="A301">
            <v>301</v>
          </cell>
          <cell r="B301" t="str">
            <v>Å</v>
          </cell>
          <cell r="C301" t="str">
            <v>h</v>
          </cell>
        </row>
        <row r="302">
          <cell r="A302">
            <v>302</v>
          </cell>
          <cell r="B302" t="str">
            <v>Ïìï/ûñ</v>
          </cell>
          <cell r="C302" t="str">
            <v>KW/d</v>
          </cell>
        </row>
        <row r="303">
          <cell r="A303">
            <v>303</v>
          </cell>
          <cell r="B303" t="str">
            <v>²ÕµÛáõñ. ê³Ï³·Ý³ÛÇÝ ÏáÝó»åóÇ³ - Ð³í»Éí³Í 4</v>
          </cell>
          <cell r="C303" t="str">
            <v>Source: Tariff Concept - Annex 4</v>
          </cell>
        </row>
        <row r="304">
          <cell r="A304">
            <v>304</v>
          </cell>
          <cell r="B304" t="str">
            <v>Ðàê²ÜøÆ Ì²Êêºð 2002</v>
          </cell>
          <cell r="C304" t="str">
            <v>ENERGY COSTS 2002</v>
          </cell>
        </row>
        <row r="305">
          <cell r="A305">
            <v>305</v>
          </cell>
          <cell r="B305" t="str">
            <v>î³ñ³Íù</v>
          </cell>
          <cell r="C305" t="str">
            <v>Area</v>
          </cell>
        </row>
        <row r="306">
          <cell r="A306">
            <v>306</v>
          </cell>
          <cell r="B306" t="str">
            <v>äáÙå»ñ</v>
          </cell>
          <cell r="C306" t="str">
            <v>Pumps</v>
          </cell>
        </row>
        <row r="307">
          <cell r="A307">
            <v>307</v>
          </cell>
          <cell r="B307" t="str">
            <v>Ðáë³ÝùÇ Í³Ëë»ñ</v>
          </cell>
          <cell r="C307" t="str">
            <v>Energy Cost</v>
          </cell>
        </row>
        <row r="308">
          <cell r="A308">
            <v>308</v>
          </cell>
          <cell r="B308" t="str">
            <v>úñ</v>
          </cell>
          <cell r="C308" t="str">
            <v>Day</v>
          </cell>
        </row>
        <row r="309">
          <cell r="A309">
            <v>309</v>
          </cell>
          <cell r="B309" t="str">
            <v>²ÙÇë</v>
          </cell>
          <cell r="C309" t="str">
            <v>Month</v>
          </cell>
        </row>
        <row r="310">
          <cell r="A310">
            <v>310</v>
          </cell>
          <cell r="B310" t="str">
            <v>4-ñ¹ »é³ÙëÛ³Ï</v>
          </cell>
          <cell r="C310" t="str">
            <v>4th Quarter</v>
          </cell>
        </row>
        <row r="311">
          <cell r="A311">
            <v>311</v>
          </cell>
          <cell r="B311" t="str">
            <v>Q</v>
          </cell>
          <cell r="C311" t="str">
            <v>Q</v>
          </cell>
        </row>
        <row r="312">
          <cell r="A312">
            <v>312</v>
          </cell>
          <cell r="B312" t="str">
            <v>¹ñ³Ù</v>
          </cell>
          <cell r="C312" t="str">
            <v>AMD</v>
          </cell>
        </row>
        <row r="313">
          <cell r="A313">
            <v>313</v>
          </cell>
          <cell r="B313" t="str">
            <v>¹ñ³Ù</v>
          </cell>
          <cell r="C313" t="str">
            <v>AMD</v>
          </cell>
        </row>
        <row r="314">
          <cell r="A314">
            <v>314</v>
          </cell>
          <cell r="B314" t="str">
            <v>¹ñ³Ù</v>
          </cell>
          <cell r="C314" t="str">
            <v>AMD</v>
          </cell>
        </row>
        <row r="315">
          <cell r="A315">
            <v>315</v>
          </cell>
          <cell r="B315" t="str">
            <v>#</v>
          </cell>
          <cell r="C315" t="str">
            <v>#</v>
          </cell>
        </row>
        <row r="316">
          <cell r="A316">
            <v>316</v>
          </cell>
          <cell r="B316" t="str">
            <v>Ù.Ë./Å</v>
          </cell>
          <cell r="C316" t="str">
            <v>m3/h</v>
          </cell>
        </row>
        <row r="317">
          <cell r="A317">
            <v>317</v>
          </cell>
          <cell r="B317" t="str">
            <v>Ïìï</v>
          </cell>
          <cell r="C317" t="str">
            <v>KW</v>
          </cell>
        </row>
        <row r="318">
          <cell r="A318">
            <v>318</v>
          </cell>
          <cell r="B318" t="str">
            <v>Å</v>
          </cell>
          <cell r="C318" t="str">
            <v>h</v>
          </cell>
        </row>
        <row r="319">
          <cell r="A319">
            <v>319</v>
          </cell>
          <cell r="B319" t="str">
            <v>Ïìï/ûñ</v>
          </cell>
          <cell r="C319" t="str">
            <v>KW/d</v>
          </cell>
        </row>
        <row r="320">
          <cell r="A320">
            <v>320</v>
          </cell>
          <cell r="B320" t="str">
            <v>²ñÙ³íÇñ</v>
          </cell>
          <cell r="C320" t="str">
            <v>Armavir</v>
          </cell>
        </row>
        <row r="321">
          <cell r="A321">
            <v>321</v>
          </cell>
          <cell r="B321" t="str">
            <v>²ñÙ³íÇñ »ñÏáõ</v>
          </cell>
          <cell r="C321" t="str">
            <v>Armavir bis</v>
          </cell>
        </row>
        <row r="322">
          <cell r="A322">
            <v>322</v>
          </cell>
          <cell r="B322" t="str">
            <v>²ñÙ³íÇñ »ñ»ù</v>
          </cell>
          <cell r="C322" t="str">
            <v>Armavir ter</v>
          </cell>
        </row>
        <row r="323">
          <cell r="A323">
            <v>323</v>
          </cell>
          <cell r="B323" t="str">
            <v xml:space="preserve">´³Õñ³ÙÛ³Ý </v>
          </cell>
          <cell r="C323" t="str">
            <v>Baghramyan</v>
          </cell>
        </row>
        <row r="324">
          <cell r="A324">
            <v>324</v>
          </cell>
          <cell r="B324" t="str">
            <v>ÀÝ¹³Ù»ÝÁ</v>
          </cell>
          <cell r="C324" t="str">
            <v>Total</v>
          </cell>
        </row>
        <row r="325">
          <cell r="A325">
            <v>325</v>
          </cell>
          <cell r="B325" t="str">
            <v>Ðàê²ÜøÆ Ì²Êêºð 2003</v>
          </cell>
          <cell r="C325" t="str">
            <v>ENERGY COSTS 2003</v>
          </cell>
        </row>
        <row r="326">
          <cell r="A326">
            <v>326</v>
          </cell>
          <cell r="B326" t="str">
            <v>î³ñ³Íù</v>
          </cell>
          <cell r="C326" t="str">
            <v>Area</v>
          </cell>
        </row>
        <row r="327">
          <cell r="A327">
            <v>327</v>
          </cell>
          <cell r="B327" t="str">
            <v>äáÙå»ñ</v>
          </cell>
          <cell r="C327" t="str">
            <v>Pumps</v>
          </cell>
        </row>
        <row r="328">
          <cell r="A328">
            <v>328</v>
          </cell>
          <cell r="B328" t="str">
            <v>Ðáë³ÝùÇ Í³Ëë»ñ</v>
          </cell>
          <cell r="C328" t="str">
            <v>Energy Cost</v>
          </cell>
        </row>
        <row r="329">
          <cell r="A329">
            <v>329</v>
          </cell>
          <cell r="B329" t="str">
            <v>úñ</v>
          </cell>
          <cell r="C329" t="str">
            <v>Day</v>
          </cell>
        </row>
        <row r="330">
          <cell r="A330">
            <v>330</v>
          </cell>
          <cell r="B330" t="str">
            <v>²ÙÇë</v>
          </cell>
          <cell r="C330" t="str">
            <v>Month</v>
          </cell>
        </row>
        <row r="331">
          <cell r="A331">
            <v>331</v>
          </cell>
          <cell r="B331" t="str">
            <v>î³ñÇ</v>
          </cell>
          <cell r="C331" t="str">
            <v>Year</v>
          </cell>
        </row>
        <row r="332">
          <cell r="A332">
            <v>332</v>
          </cell>
          <cell r="B332" t="str">
            <v>Q</v>
          </cell>
          <cell r="C332" t="str">
            <v>Q</v>
          </cell>
        </row>
        <row r="333">
          <cell r="A333">
            <v>333</v>
          </cell>
          <cell r="B333" t="str">
            <v>¹ñ³Ù</v>
          </cell>
          <cell r="C333" t="str">
            <v>AMD</v>
          </cell>
        </row>
        <row r="334">
          <cell r="A334">
            <v>334</v>
          </cell>
          <cell r="B334" t="str">
            <v>¹ñ³Ù</v>
          </cell>
          <cell r="C334" t="str">
            <v>AMD</v>
          </cell>
        </row>
        <row r="335">
          <cell r="A335">
            <v>335</v>
          </cell>
          <cell r="B335" t="str">
            <v>¹ñ³Ù</v>
          </cell>
          <cell r="C335" t="str">
            <v>AMD</v>
          </cell>
        </row>
        <row r="336">
          <cell r="A336">
            <v>336</v>
          </cell>
          <cell r="B336" t="str">
            <v>#</v>
          </cell>
          <cell r="C336" t="str">
            <v>#</v>
          </cell>
        </row>
        <row r="337">
          <cell r="A337">
            <v>337</v>
          </cell>
          <cell r="B337" t="str">
            <v>Ù.Ë./Å</v>
          </cell>
          <cell r="C337" t="str">
            <v>m3/h</v>
          </cell>
        </row>
        <row r="338">
          <cell r="A338">
            <v>338</v>
          </cell>
          <cell r="B338" t="str">
            <v>Ïìï</v>
          </cell>
          <cell r="C338" t="str">
            <v>KW</v>
          </cell>
        </row>
        <row r="339">
          <cell r="A339">
            <v>339</v>
          </cell>
          <cell r="B339" t="str">
            <v>Å</v>
          </cell>
          <cell r="C339" t="str">
            <v>h</v>
          </cell>
        </row>
        <row r="340">
          <cell r="A340">
            <v>340</v>
          </cell>
          <cell r="B340" t="str">
            <v>Ïìï/ûñ</v>
          </cell>
          <cell r="C340" t="str">
            <v>KW/d</v>
          </cell>
        </row>
        <row r="341">
          <cell r="A341">
            <v>341</v>
          </cell>
          <cell r="B341" t="str">
            <v>²ñÙ³íÇñ</v>
          </cell>
          <cell r="C341" t="str">
            <v>Armavir</v>
          </cell>
        </row>
        <row r="342">
          <cell r="A342">
            <v>342</v>
          </cell>
          <cell r="B342" t="str">
            <v>²ñÙ³íÇñ »ñÏáõ</v>
          </cell>
          <cell r="C342" t="str">
            <v>Armavir bis</v>
          </cell>
        </row>
        <row r="343">
          <cell r="A343">
            <v>343</v>
          </cell>
          <cell r="B343" t="str">
            <v>²ñÙ³íÇñ »ñ»ù</v>
          </cell>
          <cell r="C343" t="str">
            <v>Armavir ter</v>
          </cell>
        </row>
        <row r="344">
          <cell r="A344">
            <v>344</v>
          </cell>
          <cell r="B344" t="str">
            <v>ÀÝ¹³Ù»ÝÁ</v>
          </cell>
          <cell r="C344" t="str">
            <v>Total</v>
          </cell>
        </row>
        <row r="345">
          <cell r="A345">
            <v>345</v>
          </cell>
          <cell r="B345" t="str">
            <v>Üàð ²ÎàôÜøÆ ºÎ²ØàôîÀ æð²Ø²î²Î²ð²ðàôØÆò</v>
          </cell>
          <cell r="C345" t="str">
            <v>NOR AKUNQ WATER REVENUES</v>
          </cell>
        </row>
        <row r="346">
          <cell r="A346">
            <v>346</v>
          </cell>
          <cell r="B346" t="str">
            <v>ì²Ö²èì²Ì æàôð</v>
          </cell>
          <cell r="C346" t="str">
            <v>WATER SOLD</v>
          </cell>
        </row>
        <row r="347">
          <cell r="A347">
            <v>347</v>
          </cell>
          <cell r="B347" t="str">
            <v>æð²â²öì²Ì</v>
          </cell>
          <cell r="C347" t="str">
            <v>METERED</v>
          </cell>
        </row>
        <row r="348">
          <cell r="A348">
            <v>348</v>
          </cell>
          <cell r="B348" t="str">
            <v>´Ý³ÏãáõÃÛ³Ý % (ï³ñí³ í»ñç) *</v>
          </cell>
          <cell r="C348" t="str">
            <v>% of Population (end of year)*</v>
          </cell>
        </row>
        <row r="349">
          <cell r="A349">
            <v>349</v>
          </cell>
          <cell r="B349" t="str">
            <v>ì³×³éí³Í çáõñ (¹ñ³Ù)</v>
          </cell>
          <cell r="C349" t="str">
            <v>Water sold (AMD)</v>
          </cell>
        </row>
        <row r="350">
          <cell r="A350">
            <v>350</v>
          </cell>
          <cell r="B350" t="str">
            <v>ê³Ï³·ÇÝ (¹ñ³Ù)</v>
          </cell>
          <cell r="C350" t="str">
            <v>Tariff (AMD)</v>
          </cell>
        </row>
        <row r="351">
          <cell r="A351">
            <v>351</v>
          </cell>
          <cell r="B351" t="str">
            <v>Ð³í³ù³·ñáõÙ</v>
          </cell>
          <cell r="C351" t="str">
            <v>Collection efficiency</v>
          </cell>
        </row>
        <row r="352">
          <cell r="A352">
            <v>352</v>
          </cell>
          <cell r="B352" t="str">
            <v>ºÏ³Ùáõï(¹ñ³Ù)</v>
          </cell>
          <cell r="C352" t="str">
            <v>Revenue (AMD)</v>
          </cell>
        </row>
        <row r="353">
          <cell r="A353">
            <v>353</v>
          </cell>
          <cell r="B353" t="str">
            <v>200É/ß.ûñÁ</v>
          </cell>
          <cell r="C353" t="str">
            <v>200L/ CAP. DAY</v>
          </cell>
        </row>
        <row r="354">
          <cell r="A354">
            <v>354</v>
          </cell>
          <cell r="B354" t="str">
            <v>´Ý³ÏãáõÃÛ³Ý % (ï³ñí³ í»ñç) *</v>
          </cell>
          <cell r="C354" t="str">
            <v>% of Population (end of year)*</v>
          </cell>
        </row>
        <row r="355">
          <cell r="A355">
            <v>355</v>
          </cell>
          <cell r="B355" t="str">
            <v>ì³×³éí³Í çáõñ (¹ñ³Ù)</v>
          </cell>
          <cell r="C355" t="str">
            <v>Water sold (AMD)</v>
          </cell>
        </row>
        <row r="356">
          <cell r="A356">
            <v>356</v>
          </cell>
          <cell r="B356" t="str">
            <v>ê³Ï³·ÇÝ (¹ñ³Ù)</v>
          </cell>
          <cell r="C356" t="str">
            <v>Tariff (AMD)</v>
          </cell>
        </row>
        <row r="357">
          <cell r="A357">
            <v>357</v>
          </cell>
          <cell r="B357" t="str">
            <v xml:space="preserve">Ð³í³ù³·ñáõÙ </v>
          </cell>
          <cell r="C357" t="str">
            <v>Collection efficiency</v>
          </cell>
        </row>
        <row r="358">
          <cell r="A358">
            <v>358</v>
          </cell>
          <cell r="B358" t="str">
            <v>ºÏ³Ùáõï (¹ñ³Ù)</v>
          </cell>
          <cell r="C358" t="str">
            <v>Revenue (AMD)</v>
          </cell>
        </row>
        <row r="359">
          <cell r="A359">
            <v>359</v>
          </cell>
          <cell r="B359" t="str">
            <v>50É/ß.ûñÁ</v>
          </cell>
          <cell r="C359" t="str">
            <v>50L/ CAP.DAY</v>
          </cell>
        </row>
        <row r="360">
          <cell r="A360">
            <v>360</v>
          </cell>
          <cell r="B360" t="str">
            <v>´Ý³ÏãáõÃÛ³Ý % (ï³ñí³ í»ñç) *</v>
          </cell>
          <cell r="C360" t="str">
            <v>% of Population (end of year)*</v>
          </cell>
        </row>
        <row r="361">
          <cell r="A361">
            <v>361</v>
          </cell>
          <cell r="B361" t="str">
            <v>ì³×³éí³Í çáõñ (¹ñ³Ù)</v>
          </cell>
          <cell r="C361" t="str">
            <v>Water sold (AMD)</v>
          </cell>
        </row>
        <row r="362">
          <cell r="A362">
            <v>362</v>
          </cell>
          <cell r="B362" t="str">
            <v>ê³Ï³·ÇÝ (¹ñ³Ù)</v>
          </cell>
          <cell r="C362" t="str">
            <v>Tariff (AMD)</v>
          </cell>
        </row>
        <row r="363">
          <cell r="A363">
            <v>363</v>
          </cell>
          <cell r="B363" t="str">
            <v xml:space="preserve">Ð³í³ù³·ñáõÙ </v>
          </cell>
          <cell r="C363" t="str">
            <v>Collection efficiency</v>
          </cell>
        </row>
        <row r="364">
          <cell r="A364">
            <v>364</v>
          </cell>
          <cell r="B364" t="str">
            <v>ºÏ³Ùáõï (¹ñ³Ù)</v>
          </cell>
          <cell r="C364" t="str">
            <v>Revenue (AMD)</v>
          </cell>
        </row>
        <row r="365">
          <cell r="A365">
            <v>365</v>
          </cell>
          <cell r="B365" t="str">
            <v>êàòÆ²È²Î²Ü</v>
          </cell>
          <cell r="C365" t="str">
            <v>SOCIAL</v>
          </cell>
        </row>
        <row r="366">
          <cell r="A366">
            <v>366</v>
          </cell>
          <cell r="B366" t="str">
            <v>´Ý³ÏãáõÃÛ³Ý % (ï³ñí³ í»ñç) *</v>
          </cell>
          <cell r="C366" t="str">
            <v>% of Population (end of year)*</v>
          </cell>
        </row>
        <row r="367">
          <cell r="A367">
            <v>367</v>
          </cell>
          <cell r="B367" t="str">
            <v>ì³×³éí³Í çáõñ (¹ñ³Ù)</v>
          </cell>
          <cell r="C367" t="str">
            <v>Water sold (AMD)</v>
          </cell>
        </row>
        <row r="368">
          <cell r="A368">
            <v>368</v>
          </cell>
          <cell r="B368" t="str">
            <v>ê³Ï³·ÇÝ (¹ñ³Ù)</v>
          </cell>
          <cell r="C368" t="str">
            <v>Tariff (AMD)</v>
          </cell>
        </row>
        <row r="369">
          <cell r="A369">
            <v>369</v>
          </cell>
          <cell r="B369" t="str">
            <v xml:space="preserve">Ð³í³ù³·ñáõÙ </v>
          </cell>
          <cell r="C369" t="str">
            <v>Collection efficiency</v>
          </cell>
        </row>
        <row r="370">
          <cell r="A370">
            <v>370</v>
          </cell>
          <cell r="B370" t="str">
            <v>ºÏ³Ùáõï (¹ñ³Ù)</v>
          </cell>
          <cell r="C370" t="str">
            <v>Revenue (AMD)</v>
          </cell>
        </row>
        <row r="371">
          <cell r="A371">
            <v>371</v>
          </cell>
          <cell r="B371" t="str">
            <v>ºÎ²Øàôî æð²Ø²î²Î²ð²ðàôØÆò</v>
          </cell>
          <cell r="C371" t="str">
            <v>WATER REVENUE</v>
          </cell>
        </row>
        <row r="372">
          <cell r="A372">
            <v>372</v>
          </cell>
          <cell r="B372" t="str">
            <v>ÎáÛáõÕáõ ó³ÝóÇÝ ÙÇ³óí³Í µÝ³ÏãáõÃÛ³Ý ïáÏáëÁ</v>
          </cell>
          <cell r="C372" t="str">
            <v>Wastewater coverage</v>
          </cell>
        </row>
        <row r="373">
          <cell r="A373">
            <v>373</v>
          </cell>
          <cell r="B373" t="str">
            <v>Î»Õï³çñ»ñÇ ³ñï³¹ñáõÃÛáõÝ Ë.Ù.</v>
          </cell>
          <cell r="C373" t="str">
            <v>Wastewater Production (m3)</v>
          </cell>
        </row>
        <row r="374">
          <cell r="A374">
            <v>374</v>
          </cell>
          <cell r="B374" t="str">
            <v>ê³Ï³·ÇÝ</v>
          </cell>
          <cell r="C374" t="str">
            <v xml:space="preserve">Tariff </v>
          </cell>
        </row>
        <row r="375">
          <cell r="A375">
            <v>375</v>
          </cell>
          <cell r="B375" t="str">
            <v>Ð³ßí³ñÏí³Í ÏáÛáõÕ³í³ñÓ</v>
          </cell>
          <cell r="C375" t="str">
            <v>Wastewater billed</v>
          </cell>
        </row>
        <row r="376">
          <cell r="A376">
            <v>376</v>
          </cell>
          <cell r="B376" t="str">
            <v>Ð³í³ù³·ñáõÙ</v>
          </cell>
          <cell r="C376" t="str">
            <v>Collection efficiency</v>
          </cell>
        </row>
        <row r="377">
          <cell r="A377">
            <v>377</v>
          </cell>
          <cell r="B377" t="str">
            <v>ºÎ²Øàôî ÎàÚàôÔàôò</v>
          </cell>
          <cell r="C377" t="str">
            <v>WASTEWATER REVENUE</v>
          </cell>
        </row>
        <row r="378">
          <cell r="A378">
            <v>378</v>
          </cell>
          <cell r="B378" t="str">
            <v>ÀÜ¸²ØºÜÀ ºÎ²Øàôî</v>
          </cell>
          <cell r="C378" t="str">
            <v>TOTAL REVENUE</v>
          </cell>
        </row>
        <row r="379">
          <cell r="A379">
            <v>379</v>
          </cell>
          <cell r="B379" t="str">
            <v>* ²Ûëï»Õ Ýßí³Í ïáÏáëÝ»ñÁ í»ñ³µ»ñíáõÙ »Ý ï³ñí³ í»ñçÇÝ: ºÏ³ÙáõïÁ Ñ³ßí³ñÏí»É ¿ ³Ùëí³ ÑÇÙ³Ý íñ³, Í³é³ÛáõÃÛáõÝÝ»ñÇ µ³ñ»É³íÙ³Ý ¨ çñ³ã³÷»ñÇ ï»Õ³¹ñÙ³Ý Ñ»ï Ñ³Ù³å³ï³ëË³Ý:</v>
          </cell>
          <cell r="C379" t="str">
            <v>* The percentage indicated here refers to the situation at the end of the year. The income was calculated on a monthly basis according to service improvement and water meter installation.</v>
          </cell>
        </row>
        <row r="380">
          <cell r="A380">
            <v>380</v>
          </cell>
          <cell r="B380" t="str">
            <v>´Ü²ä²Ðä²Ü²Î²Ü ìÖ²ð ÎàÚàôÔàô Ð²Ø²ð</v>
          </cell>
          <cell r="C380" t="str">
            <v>WASTEWATER ECOLOGY TAX</v>
          </cell>
        </row>
        <row r="381">
          <cell r="A381">
            <v>381</v>
          </cell>
          <cell r="B381" t="str">
            <v>Î»Õï³çñ»ñÇ ³ñï³¹ñáõÃÛáõÝ (Ë.Ù.)</v>
          </cell>
          <cell r="C381" t="str">
            <v>Wastewater Production (m3)</v>
          </cell>
        </row>
        <row r="382">
          <cell r="A382">
            <v>382</v>
          </cell>
          <cell r="B382" t="str">
            <v>êï³Ý¹³ñ¹ ÙÇ³íáñÝ»ñ (·ñ³Ù/Ë.Ù.)</v>
          </cell>
          <cell r="C382" t="str">
            <v>Standard values (gram/m3)</v>
          </cell>
        </row>
        <row r="383">
          <cell r="A383">
            <v>383</v>
          </cell>
          <cell r="B383" t="str">
            <v>Ð³ñÏ (¹ñ³Ù/ïáÝÝ³)</v>
          </cell>
          <cell r="C383" t="str">
            <v>Tax (AMD/ton)</v>
          </cell>
        </row>
        <row r="384">
          <cell r="A384">
            <v>384</v>
          </cell>
          <cell r="B384" t="str">
            <v>ÂÃí³ÍÝÇ Ï»Ýë³µ³Ý³Ï³Ý å³Ñ³Ýç</v>
          </cell>
          <cell r="C384" t="str">
            <v>Biological oxygene demand</v>
          </cell>
        </row>
        <row r="385">
          <cell r="A385">
            <v>385</v>
          </cell>
          <cell r="B385" t="str">
            <v>Î³ËÛ³É Ù³ëÝÇÏÝ»ñ</v>
          </cell>
          <cell r="C385" t="str">
            <v>Suspended solids</v>
          </cell>
        </row>
        <row r="386">
          <cell r="A386">
            <v>386</v>
          </cell>
          <cell r="B386" t="str">
            <v>ÚáõÕ»ñ</v>
          </cell>
          <cell r="C386" t="str">
            <v>Oils</v>
          </cell>
        </row>
        <row r="387">
          <cell r="A387">
            <v>387</v>
          </cell>
          <cell r="B387" t="str">
            <v>²ÙáÝÇ³Ï</v>
          </cell>
          <cell r="C387" t="str">
            <v>Ammoniac</v>
          </cell>
        </row>
        <row r="388">
          <cell r="A388">
            <v>388</v>
          </cell>
          <cell r="B388" t="str">
            <v>êáõÉý³ïÝ»ñ</v>
          </cell>
          <cell r="C388" t="str">
            <v>Sulfites</v>
          </cell>
        </row>
        <row r="389">
          <cell r="A389">
            <v>389</v>
          </cell>
          <cell r="B389" t="str">
            <v>øÉáñÇ¹Ý»ñ</v>
          </cell>
          <cell r="C389" t="str">
            <v>Chlorides</v>
          </cell>
        </row>
        <row r="390">
          <cell r="A390">
            <v>390</v>
          </cell>
          <cell r="B390" t="str">
            <v>òÇÝÏ</v>
          </cell>
          <cell r="C390" t="str">
            <v>Zinc</v>
          </cell>
        </row>
        <row r="391">
          <cell r="A391">
            <v>391</v>
          </cell>
          <cell r="B391" t="str">
            <v>äÕÇÝÓ</v>
          </cell>
          <cell r="C391" t="str">
            <v>Copper</v>
          </cell>
        </row>
        <row r="392">
          <cell r="A392">
            <v>392</v>
          </cell>
          <cell r="B392" t="str">
            <v>ÀÜ¸²ØºÜÀ (¹ñ³Ù)</v>
          </cell>
          <cell r="C392" t="str">
            <v>TOTAL (AMD)</v>
          </cell>
        </row>
        <row r="393">
          <cell r="A393">
            <v>393</v>
          </cell>
          <cell r="B393" t="str">
            <v>¶áõÛù³Ñ³ñÏÇ Ñ³ßí³ñÏ</v>
          </cell>
          <cell r="C393" t="str">
            <v>Calculation on Property Tax</v>
          </cell>
        </row>
        <row r="394">
          <cell r="A394">
            <v>394</v>
          </cell>
          <cell r="B394" t="str">
            <v>²ñï³¹ñÙ³Ý ï³ñ»ÃÇíÁ</v>
          </cell>
          <cell r="C394" t="str">
            <v>Production year</v>
          </cell>
        </row>
        <row r="395">
          <cell r="A395">
            <v>395</v>
          </cell>
          <cell r="B395" t="str">
            <v>ÒÇ³áõÅ</v>
          </cell>
          <cell r="C395" t="str">
            <v>Horse power</v>
          </cell>
        </row>
        <row r="396">
          <cell r="A396">
            <v>396</v>
          </cell>
          <cell r="B396" t="str">
            <v>ÜáñÙ³ïÇí</v>
          </cell>
          <cell r="C396" t="str">
            <v>Norm</v>
          </cell>
        </row>
        <row r="397">
          <cell r="A397">
            <v>397</v>
          </cell>
          <cell r="B397" t="str">
            <v>Ñ/Ñ</v>
          </cell>
          <cell r="C397" t="str">
            <v>NN</v>
          </cell>
        </row>
        <row r="398">
          <cell r="A398">
            <v>398</v>
          </cell>
          <cell r="B398" t="str">
            <v>²Ýí³ÝáõÙ</v>
          </cell>
          <cell r="C398" t="str">
            <v>Name</v>
          </cell>
        </row>
        <row r="399">
          <cell r="A399">
            <v>399</v>
          </cell>
          <cell r="B399" t="str">
            <v>ìàÈ¶²</v>
          </cell>
          <cell r="C399" t="str">
            <v>VOLGA</v>
          </cell>
        </row>
        <row r="400">
          <cell r="A400">
            <v>400</v>
          </cell>
          <cell r="B400" t="str">
            <v>ÜÆì²</v>
          </cell>
          <cell r="C400" t="str">
            <v>NIVA</v>
          </cell>
        </row>
        <row r="401">
          <cell r="A401">
            <v>401</v>
          </cell>
          <cell r="B401" t="str">
            <v>êº¸²Ü 2107</v>
          </cell>
          <cell r="C401" t="str">
            <v>SEDAN 2107</v>
          </cell>
        </row>
        <row r="402">
          <cell r="A402">
            <v>402</v>
          </cell>
          <cell r="B402" t="str">
            <v>êº¸²Ü 21074</v>
          </cell>
          <cell r="C402" t="str">
            <v>SEDAN 21074</v>
          </cell>
        </row>
        <row r="403">
          <cell r="A403">
            <v>403</v>
          </cell>
          <cell r="B403" t="str">
            <v>ê²¸Îà</v>
          </cell>
          <cell r="C403" t="str">
            <v>SADKO</v>
          </cell>
        </row>
        <row r="404">
          <cell r="A404">
            <v>404</v>
          </cell>
          <cell r="B404" t="str">
            <v>¶²¼ºÈ</v>
          </cell>
          <cell r="C404" t="str">
            <v>GAZEL</v>
          </cell>
        </row>
        <row r="405">
          <cell r="A405">
            <v>405</v>
          </cell>
          <cell r="B405" t="str">
            <v>àô²¼</v>
          </cell>
          <cell r="C405" t="str">
            <v>UAZ</v>
          </cell>
        </row>
        <row r="406">
          <cell r="A406">
            <v>406</v>
          </cell>
          <cell r="B406" t="str">
            <v>²ë»ÝÇ½³óÇáÝ Ù»ù»Ý³</v>
          </cell>
          <cell r="C406" t="str">
            <v>Sanitation Car</v>
          </cell>
        </row>
        <row r="407">
          <cell r="A407">
            <v>407</v>
          </cell>
          <cell r="B407" t="str">
            <v>¾ÏëÏ³í³ïáñ</v>
          </cell>
          <cell r="C407" t="str">
            <v>Excavator</v>
          </cell>
        </row>
        <row r="408">
          <cell r="A408">
            <v>408</v>
          </cell>
          <cell r="B408" t="str">
            <v>êº¸²Ü 21074</v>
          </cell>
          <cell r="C408" t="str">
            <v>SEDAN 21074</v>
          </cell>
        </row>
        <row r="409">
          <cell r="A409">
            <v>409</v>
          </cell>
          <cell r="B409" t="str">
            <v>ÎéáõÝÏ</v>
          </cell>
          <cell r="C409" t="str">
            <v>Crane</v>
          </cell>
        </row>
        <row r="410">
          <cell r="A410">
            <v>410</v>
          </cell>
          <cell r="B410" t="str">
            <v>²ë»ÝÇ½³óÇáÝ Ù»ù»Ý³</v>
          </cell>
          <cell r="C410" t="str">
            <v>Acinization car</v>
          </cell>
        </row>
        <row r="411">
          <cell r="A411">
            <v>411</v>
          </cell>
          <cell r="B411" t="str">
            <v>¾ÏëÏ³í³ïáñ</v>
          </cell>
          <cell r="C411" t="str">
            <v>Excavator</v>
          </cell>
        </row>
        <row r="412">
          <cell r="A412">
            <v>412</v>
          </cell>
          <cell r="B412" t="str">
            <v>ìàÈ¶²</v>
          </cell>
          <cell r="C412" t="str">
            <v>VOLGA</v>
          </cell>
        </row>
        <row r="413">
          <cell r="A413">
            <v>413</v>
          </cell>
          <cell r="B413" t="str">
            <v>ÜÆì²</v>
          </cell>
          <cell r="C413" t="str">
            <v>NIVA</v>
          </cell>
        </row>
        <row r="414">
          <cell r="A414">
            <v>414</v>
          </cell>
          <cell r="B414" t="str">
            <v>êº¸²Ü 2107</v>
          </cell>
          <cell r="C414" t="str">
            <v>SEDAN 2107</v>
          </cell>
        </row>
        <row r="415">
          <cell r="A415">
            <v>415</v>
          </cell>
          <cell r="B415" t="str">
            <v>êº¸²Ü 21074</v>
          </cell>
          <cell r="C415" t="str">
            <v>SEDAN 21074</v>
          </cell>
        </row>
        <row r="416">
          <cell r="A416">
            <v>416</v>
          </cell>
          <cell r="B416" t="str">
            <v>ê²¸Îà</v>
          </cell>
          <cell r="C416" t="str">
            <v>SADKO</v>
          </cell>
        </row>
        <row r="417">
          <cell r="A417">
            <v>417</v>
          </cell>
          <cell r="B417" t="str">
            <v>¶²¼ºÈ</v>
          </cell>
          <cell r="C417" t="str">
            <v>GAZEL</v>
          </cell>
        </row>
        <row r="418">
          <cell r="A418">
            <v>418</v>
          </cell>
          <cell r="B418" t="str">
            <v>àô²¼</v>
          </cell>
          <cell r="C418" t="str">
            <v>UAZ</v>
          </cell>
        </row>
        <row r="419">
          <cell r="A419">
            <v>419</v>
          </cell>
          <cell r="B419" t="str">
            <v>²ë»ÝÇ½³óÇáÝ Ù»ù»Ý³</v>
          </cell>
          <cell r="C419" t="str">
            <v>Sanitation Car</v>
          </cell>
        </row>
        <row r="420">
          <cell r="A420">
            <v>420</v>
          </cell>
          <cell r="B420" t="str">
            <v>¾ÏëÏ³í³ïáñ</v>
          </cell>
          <cell r="C420" t="str">
            <v>Excavator</v>
          </cell>
        </row>
        <row r="421">
          <cell r="A421">
            <v>421</v>
          </cell>
          <cell r="B421" t="str">
            <v>êº¸²Ü 21074</v>
          </cell>
          <cell r="C421" t="str">
            <v>SEDAN 21074</v>
          </cell>
        </row>
        <row r="422">
          <cell r="A422">
            <v>422</v>
          </cell>
          <cell r="B422" t="str">
            <v>ÎéáõÝÏ</v>
          </cell>
          <cell r="C422" t="str">
            <v>Crane</v>
          </cell>
        </row>
        <row r="423">
          <cell r="A423">
            <v>423</v>
          </cell>
          <cell r="B423" t="str">
            <v>²ë»ÝÇ½³óÇáÝ Ù»ù»Ý³</v>
          </cell>
          <cell r="C423" t="str">
            <v>Sanitation Car</v>
          </cell>
        </row>
        <row r="424">
          <cell r="A424">
            <v>424</v>
          </cell>
          <cell r="B424" t="str">
            <v>¾ÏëÏ³í³ïáñ</v>
          </cell>
          <cell r="C424" t="str">
            <v>Excavator</v>
          </cell>
        </row>
        <row r="425">
          <cell r="A425">
            <v>425</v>
          </cell>
          <cell r="B425" t="str">
            <v>Ñ/Ñ</v>
          </cell>
          <cell r="C425" t="str">
            <v>n/n</v>
          </cell>
        </row>
        <row r="426">
          <cell r="A426">
            <v>426</v>
          </cell>
          <cell r="B426" t="str">
            <v>²Ýí³ÝáõÙ</v>
          </cell>
          <cell r="C426" t="str">
            <v>Name</v>
          </cell>
        </row>
        <row r="427">
          <cell r="A427">
            <v>427</v>
          </cell>
          <cell r="B427" t="str">
            <v>²ñï³¹ñÙ³Ý ï³ñ»ÃÇíÁ</v>
          </cell>
          <cell r="C427" t="str">
            <v>Production year</v>
          </cell>
        </row>
        <row r="428">
          <cell r="A428">
            <v>428</v>
          </cell>
          <cell r="B428" t="str">
            <v>ÒÇ³áõÅ</v>
          </cell>
          <cell r="C428" t="str">
            <v>Horse power</v>
          </cell>
        </row>
        <row r="429">
          <cell r="A429">
            <v>429</v>
          </cell>
          <cell r="B429" t="str">
            <v>ÜáñÙ³ïÇí</v>
          </cell>
          <cell r="C429" t="str">
            <v>Norm</v>
          </cell>
        </row>
        <row r="430">
          <cell r="A430">
            <v>430</v>
          </cell>
          <cell r="B430" t="str">
            <v>¶áõÛù³Ñ³ñÏÇ Ñ³ßí³ñÏ</v>
          </cell>
          <cell r="C430" t="str">
            <v>Calculation on Property Tax</v>
          </cell>
        </row>
        <row r="431">
          <cell r="A431">
            <v>431</v>
          </cell>
          <cell r="B431" t="str">
            <v>-</v>
          </cell>
          <cell r="C431" t="str">
            <v>old</v>
          </cell>
        </row>
        <row r="432">
          <cell r="A432">
            <v>432</v>
          </cell>
          <cell r="B432" t="str">
            <v>-</v>
          </cell>
          <cell r="C432" t="str">
            <v>old</v>
          </cell>
        </row>
        <row r="433">
          <cell r="A433">
            <v>433</v>
          </cell>
          <cell r="B433" t="str">
            <v>-</v>
          </cell>
          <cell r="C433" t="str">
            <v>old</v>
          </cell>
        </row>
        <row r="434">
          <cell r="A434">
            <v>434</v>
          </cell>
          <cell r="B434" t="str">
            <v>ÀÜ¸²ØºÜÀ</v>
          </cell>
          <cell r="C434" t="str">
            <v>TOTAL</v>
          </cell>
        </row>
        <row r="435">
          <cell r="A435">
            <v>435</v>
          </cell>
          <cell r="B435" t="str">
            <v>ÀÜ¸²ØºÜÀ</v>
          </cell>
          <cell r="C435" t="str">
            <v>TOTAL</v>
          </cell>
        </row>
        <row r="436">
          <cell r="A436">
            <v>436</v>
          </cell>
          <cell r="B436" t="str">
            <v>2100- ¶ñ»Ý³Ï³Ý åÇïáõÛùÝ»ñ</v>
          </cell>
          <cell r="C436" t="str">
            <v>2100- Office stationery</v>
          </cell>
        </row>
        <row r="437">
          <cell r="A437">
            <v>437</v>
          </cell>
          <cell r="B437" t="str">
            <v>2200- ÜÛáõÃ»ñ ¨ ë³ñù³íáñáõÙÝ»ñ</v>
          </cell>
          <cell r="C437" t="str">
            <v>2200- Material and equipment</v>
          </cell>
        </row>
        <row r="438">
          <cell r="A438">
            <v>438</v>
          </cell>
          <cell r="B438" t="str">
            <v>2650- ¶áñÍáõÕáõÙÝ»ñ Ñ³Ýñ³å»ïáõÃÛ³Ý ï³ñ³ÍùáõÙ</v>
          </cell>
          <cell r="C438" t="str">
            <v>2650-Dispatches within RA</v>
          </cell>
        </row>
        <row r="439">
          <cell r="A439">
            <v>439</v>
          </cell>
          <cell r="B439" t="str">
            <v>3000-3400- Î³åÇ ÙÇçáóÝ»ñÇ Í³Ëë»ñ</v>
          </cell>
          <cell r="C439" t="str">
            <v>3000- 3400- Communication costs</v>
          </cell>
        </row>
        <row r="440">
          <cell r="A440">
            <v>440</v>
          </cell>
          <cell r="B440" t="str">
            <v>3500- æ»éáõóÙ³Ý Í³Ëë»ñ</v>
          </cell>
          <cell r="C440" t="str">
            <v>3500- Heating costs</v>
          </cell>
        </row>
        <row r="441">
          <cell r="A441">
            <v>441</v>
          </cell>
          <cell r="B441" t="str">
            <v>3550- Ðáë³ÝùÇ Í³Ëë»ñ</v>
          </cell>
          <cell r="C441" t="str">
            <v>3550- Energy</v>
          </cell>
        </row>
        <row r="442">
          <cell r="A442">
            <v>442</v>
          </cell>
          <cell r="B442" t="str">
            <v>3700- ²Õµ³Ñ»é³óáõÙ</v>
          </cell>
          <cell r="C442" t="str">
            <v>3700- Garbage disposal</v>
          </cell>
        </row>
        <row r="443">
          <cell r="A443">
            <v>443</v>
          </cell>
          <cell r="B443" t="str">
            <v>4200- ²ñï³·»ñ³ï»ëã³Ï³Ý Í³Ëë»ñ</v>
          </cell>
          <cell r="C443" t="str">
            <v>4200- Non-organizational maintenance costs</v>
          </cell>
        </row>
        <row r="444">
          <cell r="A444">
            <v>444</v>
          </cell>
          <cell r="B444" t="str">
            <v>4300- Ð³ñÏ»ñ, ïáõñù»ñ</v>
          </cell>
          <cell r="C444" t="str">
            <v>4300- Taxes, fees</v>
          </cell>
        </row>
        <row r="445">
          <cell r="A445">
            <v>474</v>
          </cell>
          <cell r="B445" t="str">
            <v>4500- ¶áõÛùÇ ³å³Ñáí³·ñÙ³Ý Í³Ëë»ñ</v>
          </cell>
          <cell r="C445" t="str">
            <v>4500- Costs for insurance of assets</v>
          </cell>
        </row>
        <row r="446">
          <cell r="A446">
            <v>445</v>
          </cell>
          <cell r="B446" t="str">
            <v>4600- ²ßË³ïáÕÝ»ñÇ ÏÛ³ÝùÇ ³å³Ñáí³·ñáõÃÛáõÝ</v>
          </cell>
          <cell r="C446" t="str">
            <v>4600- Life insurance of employees</v>
          </cell>
        </row>
        <row r="447">
          <cell r="A447">
            <v>446</v>
          </cell>
          <cell r="B447" t="str">
            <v>4970- ì³ñã³Ï³Ý Í³Ëë»ñ</v>
          </cell>
          <cell r="C447" t="str">
            <v>4970- Administration costs</v>
          </cell>
        </row>
        <row r="448">
          <cell r="A448">
            <v>447</v>
          </cell>
          <cell r="B448" t="str">
            <v>2600- ²ÛÉ Í³Ëë»ñ (ùÇÙÇÏ³ïÝ»ñ)</v>
          </cell>
          <cell r="C448" t="str">
            <v>2600- Other costs (chemicals)</v>
          </cell>
        </row>
        <row r="449">
          <cell r="A449">
            <v>448</v>
          </cell>
          <cell r="B449" t="str">
            <v>5600- ²ÛÉ Í³Ëë»ñ (³áõ¹Çï, Éñ³ïíáõÃÛ³Ý ÙÇçáóÝ»ñ, 1% µ³ÝÏÇÝ Ñ³í³ù³·ñÙ³Ý Ñ³Ù³ñ )</v>
          </cell>
          <cell r="C449" t="str">
            <v>5600- Other costs (audit, mass-media, 1% for the collection to the bank)</v>
          </cell>
        </row>
        <row r="450">
          <cell r="A450">
            <v>449</v>
          </cell>
          <cell r="B450" t="str">
            <v>î³ñ»Ï³Ý Ñ³ñÏ»ñ</v>
          </cell>
          <cell r="C450" t="str">
            <v>Yearly Tax</v>
          </cell>
        </row>
        <row r="451">
          <cell r="A451">
            <v>450</v>
          </cell>
          <cell r="B451" t="str">
            <v>²íïáÙ»ù»Ý³Ý»ñÇ µÝ³å³Ñå³Ý³Ï³Ý í×³ñ</v>
          </cell>
          <cell r="C451" t="str">
            <v>Ecology tax for cars</v>
          </cell>
        </row>
        <row r="452">
          <cell r="A452">
            <v>452</v>
          </cell>
          <cell r="B452" t="str">
            <v>10- ²ßË³ï³í³ñÓ</v>
          </cell>
          <cell r="C452" t="str">
            <v>10- Salaries</v>
          </cell>
        </row>
        <row r="453">
          <cell r="A453">
            <v>453</v>
          </cell>
          <cell r="B453" t="str">
            <v>1600- êáó.³å³ÑáíáõÙ</v>
          </cell>
          <cell r="C453" t="str">
            <v>1600- Social security</v>
          </cell>
        </row>
        <row r="454">
          <cell r="A454">
            <v>454</v>
          </cell>
          <cell r="B454" t="str">
            <v>2100- ¶ñ»Ý³Ï³Ý åÇïáõÛùÝ»ñ</v>
          </cell>
          <cell r="C454" t="str">
            <v>2100- Office stationary</v>
          </cell>
        </row>
        <row r="455">
          <cell r="A455">
            <v>455</v>
          </cell>
          <cell r="B455" t="str">
            <v>2200- ÜÛáõÃ»ñÇ ¨ ë³ñù»ñÇ ÷áË³ñÇÝáõÙ</v>
          </cell>
          <cell r="C455" t="str">
            <v>2200- Replacement of material and equipment</v>
          </cell>
        </row>
        <row r="456">
          <cell r="A456">
            <v>456</v>
          </cell>
          <cell r="B456" t="str">
            <v>2650- ¶áñÍáõÕáõÙÝ»ñ Ñ³Ýñ³å»ïáõÃÛ³Ý ï³ñ³ÍùáõÙ</v>
          </cell>
          <cell r="C456" t="str">
            <v>2650-Dispatches within RA</v>
          </cell>
        </row>
        <row r="457">
          <cell r="A457">
            <v>457</v>
          </cell>
          <cell r="B457" t="str">
            <v>3000-3400- Î³åÇ ÙÇçáóÝ»ñÇ Í³Ëë»ñ</v>
          </cell>
          <cell r="C457" t="str">
            <v>3000- 3400- Communication costs</v>
          </cell>
        </row>
        <row r="458">
          <cell r="A458">
            <v>458</v>
          </cell>
          <cell r="B458" t="str">
            <v>3500- æ»éáõóÙ³Ý Í³Ëë»ñ</v>
          </cell>
          <cell r="C458" t="str">
            <v>3500- Heating costs</v>
          </cell>
        </row>
        <row r="459">
          <cell r="A459">
            <v>459</v>
          </cell>
          <cell r="B459" t="str">
            <v>3550- Ðáë³ÝùÇ Í³Ëë»ñ</v>
          </cell>
          <cell r="C459" t="str">
            <v>3550- Energy</v>
          </cell>
        </row>
        <row r="460">
          <cell r="A460">
            <v>460</v>
          </cell>
          <cell r="B460" t="str">
            <v>3700- ²Õµ³Ñ»é³óáõÙ</v>
          </cell>
          <cell r="C460" t="str">
            <v>3700- Garbage disposal</v>
          </cell>
        </row>
        <row r="461">
          <cell r="A461">
            <v>461</v>
          </cell>
          <cell r="B461" t="str">
            <v>4200- ²ñï³·»ñ³ï»ëã³Ï³Ý Í³Ëë»ñ</v>
          </cell>
          <cell r="C461" t="str">
            <v>4200- Non-organizational maintenance costs</v>
          </cell>
        </row>
        <row r="462">
          <cell r="A462">
            <v>462</v>
          </cell>
          <cell r="B462" t="str">
            <v>4300- Ð³ñÏ»ñ, ïáõñù»ñ</v>
          </cell>
          <cell r="C462" t="str">
            <v>4300- Taxes, fees</v>
          </cell>
        </row>
        <row r="463">
          <cell r="A463">
            <v>463</v>
          </cell>
          <cell r="B463" t="str">
            <v>4500- ¶áõÛùÇ ³å³Ñáí³·ñÙ³Ý Í³Ëë»ñ</v>
          </cell>
          <cell r="C463" t="str">
            <v>4500- Costs for insurance of assets</v>
          </cell>
        </row>
        <row r="464">
          <cell r="A464">
            <v>464</v>
          </cell>
          <cell r="B464" t="str">
            <v>4600- ²ßË³ïáÕÝ»ñÇ ÏÛ³ÝùÇ ³å³Ñáí³·ñáõÃÛáõÝ</v>
          </cell>
          <cell r="C464" t="str">
            <v>4600- Life insurance of employees</v>
          </cell>
        </row>
        <row r="465">
          <cell r="A465">
            <v>465</v>
          </cell>
          <cell r="B465" t="str">
            <v>4970- Ü»ñÏ³Û³óáõóã³Ï³Ý Í³Ëë»ñ</v>
          </cell>
          <cell r="C465" t="str">
            <v>4970- Administration costs</v>
          </cell>
        </row>
        <row r="466">
          <cell r="A466">
            <v>466</v>
          </cell>
          <cell r="B466" t="str">
            <v>2600- ²ÛÉ Í³Ëë»ñ (ùÇÙÇÏ³ïÝ»ñ)</v>
          </cell>
          <cell r="C466" t="str">
            <v>2600- Other costs (chemicals)</v>
          </cell>
        </row>
        <row r="467">
          <cell r="A467">
            <v>467</v>
          </cell>
          <cell r="B467" t="str">
            <v>5600- ²ÛÉ Í³Ëë»ñ (³áõ¹Çï, Éñ³ïíáõÃÛ³Ý ÙÇçáóÝ»ñ, 1% µ³ÝÏÇÝ Ñ³í³ù³·ñÙ³Ý Ñ³Ù³ñ )</v>
          </cell>
          <cell r="C467" t="str">
            <v>5600- Other costs (audit, mass-media, 1% for the collection to the bank)</v>
          </cell>
        </row>
        <row r="468">
          <cell r="A468">
            <v>468</v>
          </cell>
          <cell r="B468" t="str">
            <v>6650- îñ³Ýëåáñï³ÛÇÝ ÙÇÓáóÝ»ñÇ Ó»éùµ»ñáõÙ</v>
          </cell>
          <cell r="C468" t="str">
            <v>6650- Purchase of transportation means</v>
          </cell>
        </row>
        <row r="469">
          <cell r="A469">
            <v>469</v>
          </cell>
        </row>
        <row r="470">
          <cell r="A470">
            <v>470</v>
          </cell>
          <cell r="B470" t="str">
            <v>ÀÜ¸²ØºÜÀ</v>
          </cell>
          <cell r="C470" t="str">
            <v>TOTAL</v>
          </cell>
        </row>
        <row r="471">
          <cell r="A471">
            <v>471</v>
          </cell>
        </row>
        <row r="472">
          <cell r="A472">
            <v>472</v>
          </cell>
          <cell r="B472" t="str">
            <v>²íïáÙ»ù»Ý³Ý»ñÇ µÝ³å³Ñå³Ý³Ï³Ý í×³ñ</v>
          </cell>
          <cell r="C472" t="str">
            <v>Ecology tax for cars</v>
          </cell>
        </row>
        <row r="473">
          <cell r="A473">
            <v>473</v>
          </cell>
          <cell r="B473" t="str">
            <v>ÀÜ¸²ØºÜÀ</v>
          </cell>
          <cell r="C473" t="str">
            <v>TOTAL</v>
          </cell>
        </row>
        <row r="474">
          <cell r="A474">
            <v>474</v>
          </cell>
          <cell r="B474" t="str">
            <v>Ì²è²ÚàôÂÚàôÜÜºð</v>
          </cell>
          <cell r="C474" t="str">
            <v>Services</v>
          </cell>
        </row>
        <row r="475">
          <cell r="A475">
            <v>475</v>
          </cell>
          <cell r="B475" t="str">
            <v>Ì²è²ÚàôÂÚàôÜÜºð</v>
          </cell>
          <cell r="C475" t="str">
            <v>Services</v>
          </cell>
        </row>
        <row r="476">
          <cell r="A476">
            <v>476</v>
          </cell>
          <cell r="B476" t="str">
            <v>ä³Ñå³ÝÙ³Ý Í³Ëë»ñ, ³Û¹ ÃíáõÙ í³é»ÉÇùÁ</v>
          </cell>
          <cell r="C476" t="str">
            <v>Maintenance including fuel</v>
          </cell>
        </row>
        <row r="477">
          <cell r="A477">
            <v>477</v>
          </cell>
          <cell r="B477" t="str">
            <v>Í³Ëë</v>
          </cell>
          <cell r="C477" t="str">
            <v>costs</v>
          </cell>
        </row>
        <row r="478">
          <cell r="A478">
            <v>478</v>
          </cell>
          <cell r="B478" t="str">
            <v>¹ñ³Ù</v>
          </cell>
          <cell r="C478" t="str">
            <v>[AMD]</v>
          </cell>
        </row>
        <row r="479">
          <cell r="A479">
            <v>479</v>
          </cell>
          <cell r="B479" t="str">
            <v>æð²ðî²¸ðàôÂÚ²Ü Ð²Ø²ð Ì²Êêì²Ì Ðàê²Üø 2004</v>
          </cell>
          <cell r="C479" t="str">
            <v>WATER ENERGY COSTS 2004</v>
          </cell>
        </row>
        <row r="480">
          <cell r="A480">
            <v>480</v>
          </cell>
          <cell r="B480" t="str">
            <v>æð²ðî²¸ðàôÂÚ²Ü Ð²Ø²ð Ì²Êêì²Ì Ðàê²Üø 2005</v>
          </cell>
          <cell r="C480" t="str">
            <v>WATER ENERGY COSTS 2005</v>
          </cell>
        </row>
        <row r="481">
          <cell r="A481">
            <v>481</v>
          </cell>
          <cell r="B481" t="str">
            <v>æð²ðî²¸ðàôÂÚ²Ü Ð²Ø²ð Ì²Êêì²Ì Ðàê²Üø 2006</v>
          </cell>
          <cell r="C481" t="str">
            <v>WATER ENERGY COSTS 2006</v>
          </cell>
        </row>
        <row r="482">
          <cell r="A482">
            <v>482</v>
          </cell>
          <cell r="B482" t="str">
            <v>ò»ñ»Ï</v>
          </cell>
          <cell r="C482" t="str">
            <v>Day</v>
          </cell>
        </row>
        <row r="483">
          <cell r="A483">
            <v>483</v>
          </cell>
          <cell r="B483" t="str">
            <v>¶Çß»ñ</v>
          </cell>
          <cell r="C483" t="str">
            <v>Night</v>
          </cell>
        </row>
        <row r="484">
          <cell r="A484">
            <v>484</v>
          </cell>
          <cell r="B484" t="str">
            <v>ØÇçÇÝ</v>
          </cell>
          <cell r="C484" t="str">
            <v>Average</v>
          </cell>
        </row>
        <row r="485">
          <cell r="A485">
            <v>485</v>
          </cell>
          <cell r="B485" t="str">
            <v>¶ÇÝÁ</v>
          </cell>
          <cell r="C485" t="str">
            <v>Rates</v>
          </cell>
        </row>
        <row r="486">
          <cell r="A486">
            <v>486</v>
          </cell>
          <cell r="B486" t="str">
            <v>Ø³ï³Ï³ñ³ñÙ³Ý é»ÅÇÙ</v>
          </cell>
          <cell r="C486" t="str">
            <v>Supply regime</v>
          </cell>
        </row>
        <row r="487">
          <cell r="A487">
            <v>487</v>
          </cell>
          <cell r="B487" t="str">
            <v>¶ÇÝÁ</v>
          </cell>
          <cell r="C487" t="str">
            <v>Rates</v>
          </cell>
        </row>
        <row r="488">
          <cell r="A488">
            <v>488</v>
          </cell>
          <cell r="B488" t="str">
            <v>Ø³ï³Ï³ñ³ñÙ³Ý é»ÅÇÙ</v>
          </cell>
          <cell r="C488" t="str">
            <v>Supply Regime</v>
          </cell>
        </row>
        <row r="489">
          <cell r="A489">
            <v>489</v>
          </cell>
          <cell r="B489" t="str">
            <v>¶ÇÝÁ</v>
          </cell>
          <cell r="C489" t="str">
            <v>Rates</v>
          </cell>
        </row>
        <row r="490">
          <cell r="A490">
            <v>490</v>
          </cell>
          <cell r="B490" t="str">
            <v>Ø³ï³Ï³ñ³ñÙ³Ý é»ÅÇÙ</v>
          </cell>
          <cell r="C490" t="str">
            <v>Supply Regime</v>
          </cell>
        </row>
        <row r="491">
          <cell r="A491">
            <v>491</v>
          </cell>
          <cell r="B491" t="str">
            <v>¶ÇÝÁ</v>
          </cell>
          <cell r="C491" t="str">
            <v>Rates</v>
          </cell>
        </row>
        <row r="492">
          <cell r="A492">
            <v>492</v>
          </cell>
          <cell r="B492" t="str">
            <v>Ø³ï³Ï³ñ³ñÙ³Ý é»ÅÇÙ</v>
          </cell>
          <cell r="C492" t="str">
            <v>Supply Regime</v>
          </cell>
        </row>
        <row r="493">
          <cell r="A493">
            <v>493</v>
          </cell>
          <cell r="B493" t="str">
            <v>¶ÇÝÁ</v>
          </cell>
          <cell r="C493" t="str">
            <v>Rates</v>
          </cell>
        </row>
        <row r="494">
          <cell r="A494">
            <v>494</v>
          </cell>
          <cell r="B494" t="str">
            <v>Ø³ï³Ï³ñ³ñÙ³Ý é»ÅÇÙ</v>
          </cell>
          <cell r="C494" t="str">
            <v>Supply Regime</v>
          </cell>
        </row>
        <row r="495">
          <cell r="A495">
            <v>495</v>
          </cell>
        </row>
        <row r="496">
          <cell r="A496">
            <v>496</v>
          </cell>
          <cell r="B496" t="str">
            <v>2100- ¶ñ³ë»ÝÛ³Ï³ÛÇÝ ÝÛáõÃ»ñ</v>
          </cell>
          <cell r="C496" t="str">
            <v>2100- Office stationery</v>
          </cell>
        </row>
        <row r="497">
          <cell r="A497">
            <v>497</v>
          </cell>
          <cell r="B497" t="str">
            <v>æñ³ÛÇÝ ë»Ïïáñ</v>
          </cell>
          <cell r="C497" t="str">
            <v>Water Sector</v>
          </cell>
        </row>
        <row r="498">
          <cell r="A498">
            <v>498</v>
          </cell>
          <cell r="B498" t="str">
            <v>ÎáõÕáõ ë»Ïïáñ</v>
          </cell>
          <cell r="C498" t="str">
            <v>Wastewater Sector</v>
          </cell>
        </row>
        <row r="499">
          <cell r="A499">
            <v>499</v>
          </cell>
          <cell r="B499" t="str">
            <v>ÀÜ¸²ØºÜÀ</v>
          </cell>
          <cell r="C499" t="str">
            <v>TOTAL</v>
          </cell>
        </row>
        <row r="500">
          <cell r="A500">
            <v>500</v>
          </cell>
          <cell r="B500" t="str">
            <v>²ÕµÛáõñ. ê³Ï³·Ý³ÛÇÝ ÏáÝó»åóÇ³ - Ð³í»Éí³Í 4</v>
          </cell>
          <cell r="C500" t="str">
            <v>Source: Tariff Concept - Annex 4</v>
          </cell>
        </row>
        <row r="501">
          <cell r="A501">
            <v>501</v>
          </cell>
          <cell r="B501" t="str">
            <v>2002Ã. 4-ñ¹ »é³ÙëÛ³Ï</v>
          </cell>
          <cell r="C501" t="str">
            <v>2002- 4Q</v>
          </cell>
        </row>
        <row r="502">
          <cell r="A502">
            <v>502</v>
          </cell>
          <cell r="B502" t="str">
            <v>ëå³éáõÙ (É)</v>
          </cell>
          <cell r="C502" t="str">
            <v xml:space="preserve">consumption (l)   </v>
          </cell>
        </row>
        <row r="503">
          <cell r="A503">
            <v>503</v>
          </cell>
          <cell r="B503" t="str">
            <v>2002Ã. 4-ñ¹ »é³ÙëÛ³Ï</v>
          </cell>
          <cell r="C503" t="str">
            <v>2002- 4Q</v>
          </cell>
        </row>
        <row r="504">
          <cell r="A504">
            <v>504</v>
          </cell>
          <cell r="B504" t="str">
            <v>2700- ØÇç³½·³ÛÇÝ ·áñÍáõÕáõÙÝ»ñ</v>
          </cell>
          <cell r="C504" t="str">
            <v xml:space="preserve">2700- International Dispatches </v>
          </cell>
        </row>
        <row r="505">
          <cell r="A505">
            <v>505</v>
          </cell>
          <cell r="B505" t="str">
            <v>KfW í³ñÏ³ÛÇÝ ÙÇçáóÝ»ñÇó</v>
          </cell>
          <cell r="C505" t="str">
            <v>From KfW loan</v>
          </cell>
        </row>
        <row r="506">
          <cell r="A506">
            <v>506</v>
          </cell>
          <cell r="B506" t="str">
            <v>ä»ï³Ï³Ý µÛáõç»Çó</v>
          </cell>
          <cell r="C506" t="str">
            <v>From Budget</v>
          </cell>
        </row>
        <row r="507">
          <cell r="A507">
            <v>507</v>
          </cell>
          <cell r="B507" t="str">
            <v>ê»÷³Ï³Ý ÙÇçáóÝ»ñÇó</v>
          </cell>
          <cell r="C507" t="str">
            <v>Private sources</v>
          </cell>
        </row>
        <row r="508">
          <cell r="A508">
            <v>508</v>
          </cell>
          <cell r="B508" t="str">
            <v>ÏÙ/³ÙÇë</v>
          </cell>
          <cell r="C508" t="str">
            <v>km/month</v>
          </cell>
        </row>
        <row r="509">
          <cell r="A509">
            <v>509</v>
          </cell>
          <cell r="B509" t="str">
            <v>²ßË³ï³Ýù³ÛÇÝ Å³Ù»ñÁ</v>
          </cell>
          <cell r="C509" t="str">
            <v>Working Hours</v>
          </cell>
        </row>
        <row r="510">
          <cell r="A510">
            <v>510</v>
          </cell>
          <cell r="B510" t="str">
            <v>²ñÙ³íÇñ »ñÏáõ</v>
          </cell>
          <cell r="C510" t="str">
            <v>Armavir Bis</v>
          </cell>
        </row>
        <row r="511">
          <cell r="A511">
            <v>511</v>
          </cell>
          <cell r="B511" t="str">
            <v>²ñÙ³íÇñ »ñ»ù</v>
          </cell>
          <cell r="C511" t="str">
            <v>Armavir ter</v>
          </cell>
        </row>
        <row r="512">
          <cell r="A512">
            <v>512</v>
          </cell>
          <cell r="B512" t="str">
            <v>²ñÙ³íÇñ »ñÏáõ</v>
          </cell>
          <cell r="C512" t="str">
            <v>Armavir Bis</v>
          </cell>
        </row>
        <row r="513">
          <cell r="A513">
            <v>513</v>
          </cell>
          <cell r="B513" t="str">
            <v>²ñÙ³íÇñ »ñ»ù</v>
          </cell>
          <cell r="C513" t="str">
            <v>Armavir Ter</v>
          </cell>
        </row>
        <row r="514">
          <cell r="A514">
            <v>514</v>
          </cell>
          <cell r="B514" t="str">
            <v>Ø»Í³Ùáñ</v>
          </cell>
          <cell r="C514" t="str">
            <v>Metsamor</v>
          </cell>
        </row>
        <row r="515">
          <cell r="A515">
            <v>515</v>
          </cell>
          <cell r="B515" t="str">
            <v>ÀÜ¸²ØºÜÀ Ð²Þì²ðÎì²Ì</v>
          </cell>
          <cell r="C515" t="str">
            <v>TOTAL BILLED</v>
          </cell>
        </row>
        <row r="516">
          <cell r="A516">
            <v>516</v>
          </cell>
          <cell r="B516" t="str">
            <v>ÎáÙ»ñóÇáÝ ³ñï³¹ñáõÃÛáõÝ</v>
          </cell>
          <cell r="C516" t="str">
            <v>Commercial Production</v>
          </cell>
        </row>
        <row r="517">
          <cell r="A517">
            <v>517</v>
          </cell>
          <cell r="B517" t="str">
            <v>ì»ñ³Ï³Ý·Ù³Ý ù³Ý³ÏÁ</v>
          </cell>
          <cell r="C517" t="str">
            <v>Recovery Volume</v>
          </cell>
        </row>
        <row r="518">
          <cell r="A518">
            <v>518</v>
          </cell>
          <cell r="B518" t="str">
            <v>ÀÝ¹³Ù»ÝÁ</v>
          </cell>
          <cell r="C518" t="str">
            <v xml:space="preserve">Total </v>
          </cell>
        </row>
        <row r="519">
          <cell r="A519">
            <v>519</v>
          </cell>
          <cell r="B519" t="str">
            <v>ì³ñã³Ï³Ý Í³Ëë»ñ</v>
          </cell>
          <cell r="C519" t="str">
            <v>Administration Costs</v>
          </cell>
        </row>
        <row r="520">
          <cell r="A520">
            <v>520</v>
          </cell>
          <cell r="B520" t="str">
            <v>ÀÜ¸²ØºÜÀ</v>
          </cell>
          <cell r="C520" t="str">
            <v>TOTAL</v>
          </cell>
        </row>
        <row r="521">
          <cell r="A521">
            <v>521</v>
          </cell>
          <cell r="B521" t="str">
            <v>²ñï³¹ñí³Í çáõñ</v>
          </cell>
          <cell r="C521" t="str">
            <v>Water Production</v>
          </cell>
        </row>
        <row r="522">
          <cell r="A522">
            <v>522</v>
          </cell>
          <cell r="B522" t="str">
            <v>Îáñáõëï</v>
          </cell>
          <cell r="C522" t="str">
            <v>Losses</v>
          </cell>
        </row>
        <row r="523">
          <cell r="A523">
            <v>523</v>
          </cell>
          <cell r="B523" t="str">
            <v>Îáñáõëï Ù. Ëáñ.</v>
          </cell>
          <cell r="C523" t="str">
            <v>Water lost (m3)</v>
          </cell>
        </row>
        <row r="524">
          <cell r="A524">
            <v>524</v>
          </cell>
          <cell r="B524" t="str">
            <v>ò³ÝóÇÝ ïñí³Í çáõñ Ù. Ëáñ.</v>
          </cell>
          <cell r="C524" t="str">
            <v>Water distributed to the network (m3)</v>
          </cell>
        </row>
        <row r="525">
          <cell r="A525">
            <v>525</v>
          </cell>
          <cell r="B525" t="str">
            <v>ò³ÝóÇ í»ñ³Ï³Ý·ÝÙ³Ý Ñ³Ù³ñ û·ï³·áñÍí³Í çáõñ, Ù. Ëáñ.</v>
          </cell>
          <cell r="C525" t="str">
            <v>Water used for the rehabilitation of the net (m3)</v>
          </cell>
        </row>
        <row r="526">
          <cell r="A526">
            <v>526</v>
          </cell>
          <cell r="B526" t="str">
            <v>ì³×³éí³Í çáõñ (Ù. Ëáñ.)</v>
          </cell>
          <cell r="C526" t="str">
            <v>Water sold (m3)</v>
          </cell>
        </row>
        <row r="527">
          <cell r="A527">
            <v>527</v>
          </cell>
          <cell r="B527" t="str">
            <v>æñ³Ñ»é³óáõÙ áõÝ»óáÕ µ³Å³Ýáñ¹Ý»ñÇ ïáÏáë</v>
          </cell>
          <cell r="C527" t="str">
            <v>Wastewater coverage</v>
          </cell>
        </row>
        <row r="528">
          <cell r="A528">
            <v>528</v>
          </cell>
          <cell r="B528" t="str">
            <v>æñ³Ñ³é³óáõÙ, Ù. Ëáñ.</v>
          </cell>
          <cell r="C528" t="str">
            <v>Wastewater production (m3)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83"/>
  <sheetViews>
    <sheetView topLeftCell="A356" zoomScale="90" zoomScaleNormal="90" workbookViewId="0">
      <selection activeCell="B374" sqref="B374:G379"/>
    </sheetView>
  </sheetViews>
  <sheetFormatPr defaultRowHeight="15" x14ac:dyDescent="0.25"/>
  <cols>
    <col min="2" max="2" width="41.42578125" bestFit="1" customWidth="1"/>
    <col min="3" max="3" width="43.28515625" customWidth="1"/>
    <col min="4" max="4" width="109.42578125" bestFit="1" customWidth="1"/>
    <col min="5" max="9" width="15" customWidth="1"/>
  </cols>
  <sheetData>
    <row r="3" spans="2:8" s="1" customFormat="1" ht="51" customHeight="1" x14ac:dyDescent="0.25">
      <c r="B3" s="2" t="s">
        <v>0</v>
      </c>
      <c r="C3" s="2" t="s">
        <v>5</v>
      </c>
      <c r="D3" s="2" t="s">
        <v>3</v>
      </c>
      <c r="E3" s="2" t="s">
        <v>1</v>
      </c>
      <c r="F3" s="2" t="s">
        <v>2</v>
      </c>
      <c r="G3" s="2" t="s">
        <v>38</v>
      </c>
      <c r="H3" s="2" t="s">
        <v>39</v>
      </c>
    </row>
    <row r="4" spans="2:8" x14ac:dyDescent="0.25">
      <c r="B4" s="3" t="s">
        <v>395</v>
      </c>
      <c r="C4" s="3" t="s">
        <v>4</v>
      </c>
      <c r="D4" s="3" t="s">
        <v>6</v>
      </c>
      <c r="E4" s="3" t="s">
        <v>33</v>
      </c>
      <c r="F4" s="4">
        <v>3</v>
      </c>
      <c r="G4" s="4">
        <v>8</v>
      </c>
      <c r="H4" s="4">
        <f>+F4*G4</f>
        <v>24</v>
      </c>
    </row>
    <row r="5" spans="2:8" x14ac:dyDescent="0.25">
      <c r="B5" s="3" t="s">
        <v>395</v>
      </c>
      <c r="C5" s="3" t="s">
        <v>4</v>
      </c>
      <c r="D5" s="3" t="s">
        <v>7</v>
      </c>
      <c r="E5" s="3" t="s">
        <v>33</v>
      </c>
      <c r="F5" s="4">
        <v>4</v>
      </c>
      <c r="G5" s="4">
        <v>27</v>
      </c>
      <c r="H5" s="4">
        <f t="shared" ref="H5:H68" si="0">+F5*G5</f>
        <v>108</v>
      </c>
    </row>
    <row r="6" spans="2:8" x14ac:dyDescent="0.25">
      <c r="B6" s="3" t="s">
        <v>395</v>
      </c>
      <c r="C6" s="3" t="s">
        <v>4</v>
      </c>
      <c r="D6" s="3" t="s">
        <v>8</v>
      </c>
      <c r="E6" s="3" t="s">
        <v>33</v>
      </c>
      <c r="F6" s="4">
        <v>4</v>
      </c>
      <c r="G6" s="4">
        <v>8</v>
      </c>
      <c r="H6" s="4">
        <f t="shared" si="0"/>
        <v>32</v>
      </c>
    </row>
    <row r="7" spans="2:8" x14ac:dyDescent="0.25">
      <c r="B7" s="3" t="s">
        <v>395</v>
      </c>
      <c r="C7" s="3" t="s">
        <v>4</v>
      </c>
      <c r="D7" s="3" t="s">
        <v>9</v>
      </c>
      <c r="E7" s="3" t="s">
        <v>33</v>
      </c>
      <c r="F7" s="4">
        <v>30</v>
      </c>
      <c r="G7" s="4">
        <v>0.95</v>
      </c>
      <c r="H7" s="4">
        <f t="shared" si="0"/>
        <v>28.5</v>
      </c>
    </row>
    <row r="8" spans="2:8" x14ac:dyDescent="0.25">
      <c r="B8" s="3" t="s">
        <v>395</v>
      </c>
      <c r="C8" s="3" t="s">
        <v>4</v>
      </c>
      <c r="D8" s="3" t="s">
        <v>10</v>
      </c>
      <c r="E8" s="3" t="s">
        <v>33</v>
      </c>
      <c r="F8" s="4">
        <v>25</v>
      </c>
      <c r="G8" s="4">
        <v>0.7</v>
      </c>
      <c r="H8" s="4">
        <f t="shared" si="0"/>
        <v>17.5</v>
      </c>
    </row>
    <row r="9" spans="2:8" x14ac:dyDescent="0.25">
      <c r="B9" s="3" t="s">
        <v>395</v>
      </c>
      <c r="C9" s="3" t="s">
        <v>4</v>
      </c>
      <c r="D9" s="3" t="s">
        <v>11</v>
      </c>
      <c r="E9" s="3" t="s">
        <v>33</v>
      </c>
      <c r="F9" s="4">
        <v>5</v>
      </c>
      <c r="G9" s="4">
        <v>4</v>
      </c>
      <c r="H9" s="4">
        <f t="shared" si="0"/>
        <v>20</v>
      </c>
    </row>
    <row r="10" spans="2:8" x14ac:dyDescent="0.25">
      <c r="B10" s="3" t="s">
        <v>395</v>
      </c>
      <c r="C10" s="3" t="s">
        <v>4</v>
      </c>
      <c r="D10" s="3" t="s">
        <v>12</v>
      </c>
      <c r="E10" s="3" t="s">
        <v>33</v>
      </c>
      <c r="F10" s="4">
        <v>50</v>
      </c>
      <c r="G10" s="4">
        <v>2.5</v>
      </c>
      <c r="H10" s="4">
        <f>+F10*G10</f>
        <v>125</v>
      </c>
    </row>
    <row r="11" spans="2:8" x14ac:dyDescent="0.25">
      <c r="B11" s="3" t="s">
        <v>395</v>
      </c>
      <c r="C11" s="3" t="s">
        <v>4</v>
      </c>
      <c r="D11" s="3" t="s">
        <v>13</v>
      </c>
      <c r="E11" s="3" t="s">
        <v>33</v>
      </c>
      <c r="F11" s="4">
        <v>45</v>
      </c>
      <c r="G11" s="4">
        <v>1.5</v>
      </c>
      <c r="H11" s="4">
        <f t="shared" si="0"/>
        <v>67.5</v>
      </c>
    </row>
    <row r="12" spans="2:8" x14ac:dyDescent="0.25">
      <c r="B12" s="3" t="s">
        <v>395</v>
      </c>
      <c r="C12" s="3" t="s">
        <v>4</v>
      </c>
      <c r="D12" s="3" t="s">
        <v>14</v>
      </c>
      <c r="E12" s="3" t="s">
        <v>34</v>
      </c>
      <c r="F12" s="4">
        <v>5</v>
      </c>
      <c r="G12" s="4">
        <v>20</v>
      </c>
      <c r="H12" s="4">
        <f t="shared" si="0"/>
        <v>100</v>
      </c>
    </row>
    <row r="13" spans="2:8" x14ac:dyDescent="0.25">
      <c r="B13" s="3" t="s">
        <v>395</v>
      </c>
      <c r="C13" s="3" t="s">
        <v>4</v>
      </c>
      <c r="D13" s="3" t="s">
        <v>15</v>
      </c>
      <c r="E13" s="3" t="s">
        <v>33</v>
      </c>
      <c r="F13" s="4">
        <v>50</v>
      </c>
      <c r="G13" s="4">
        <v>1.8</v>
      </c>
      <c r="H13" s="4">
        <f t="shared" si="0"/>
        <v>90</v>
      </c>
    </row>
    <row r="14" spans="2:8" x14ac:dyDescent="0.25">
      <c r="B14" s="3" t="s">
        <v>395</v>
      </c>
      <c r="C14" s="3" t="s">
        <v>4</v>
      </c>
      <c r="D14" s="3" t="s">
        <v>16</v>
      </c>
      <c r="E14" s="3" t="s">
        <v>33</v>
      </c>
      <c r="F14" s="4">
        <v>5</v>
      </c>
      <c r="G14" s="4">
        <v>27</v>
      </c>
      <c r="H14" s="4">
        <f t="shared" si="0"/>
        <v>135</v>
      </c>
    </row>
    <row r="15" spans="2:8" x14ac:dyDescent="0.25">
      <c r="B15" s="3" t="s">
        <v>395</v>
      </c>
      <c r="C15" s="3" t="s">
        <v>4</v>
      </c>
      <c r="D15" s="3" t="s">
        <v>17</v>
      </c>
      <c r="E15" s="3" t="s">
        <v>33</v>
      </c>
      <c r="F15" s="4">
        <v>5</v>
      </c>
      <c r="G15" s="4">
        <v>45</v>
      </c>
      <c r="H15" s="4">
        <f t="shared" si="0"/>
        <v>225</v>
      </c>
    </row>
    <row r="16" spans="2:8" x14ac:dyDescent="0.25">
      <c r="B16" s="3" t="s">
        <v>395</v>
      </c>
      <c r="C16" s="3" t="s">
        <v>4</v>
      </c>
      <c r="D16" s="3" t="s">
        <v>18</v>
      </c>
      <c r="E16" s="3" t="s">
        <v>33</v>
      </c>
      <c r="F16" s="4">
        <v>5</v>
      </c>
      <c r="G16" s="4">
        <v>32</v>
      </c>
      <c r="H16" s="4">
        <f t="shared" si="0"/>
        <v>160</v>
      </c>
    </row>
    <row r="17" spans="2:8" x14ac:dyDescent="0.25">
      <c r="B17" s="3" t="s">
        <v>395</v>
      </c>
      <c r="C17" s="3" t="s">
        <v>4</v>
      </c>
      <c r="D17" s="3" t="s">
        <v>19</v>
      </c>
      <c r="E17" s="3" t="s">
        <v>33</v>
      </c>
      <c r="F17" s="4">
        <v>10</v>
      </c>
      <c r="G17" s="4">
        <v>1.8</v>
      </c>
      <c r="H17" s="4">
        <f t="shared" si="0"/>
        <v>18</v>
      </c>
    </row>
    <row r="18" spans="2:8" x14ac:dyDescent="0.25">
      <c r="B18" s="3" t="s">
        <v>395</v>
      </c>
      <c r="C18" s="3" t="s">
        <v>4</v>
      </c>
      <c r="D18" s="3" t="s">
        <v>20</v>
      </c>
      <c r="E18" s="3" t="s">
        <v>35</v>
      </c>
      <c r="F18" s="4">
        <v>20</v>
      </c>
      <c r="G18" s="4">
        <v>1</v>
      </c>
      <c r="H18" s="4">
        <f t="shared" si="0"/>
        <v>20</v>
      </c>
    </row>
    <row r="19" spans="2:8" x14ac:dyDescent="0.25">
      <c r="B19" s="3" t="s">
        <v>395</v>
      </c>
      <c r="C19" s="3" t="s">
        <v>4</v>
      </c>
      <c r="D19" s="3" t="s">
        <v>21</v>
      </c>
      <c r="E19" s="3" t="s">
        <v>36</v>
      </c>
      <c r="F19" s="4">
        <v>5</v>
      </c>
      <c r="G19" s="4">
        <v>2</v>
      </c>
      <c r="H19" s="4">
        <f t="shared" si="0"/>
        <v>10</v>
      </c>
    </row>
    <row r="20" spans="2:8" x14ac:dyDescent="0.25">
      <c r="B20" s="3" t="s">
        <v>395</v>
      </c>
      <c r="C20" s="3" t="s">
        <v>4</v>
      </c>
      <c r="D20" s="3" t="s">
        <v>22</v>
      </c>
      <c r="E20" s="3" t="s">
        <v>36</v>
      </c>
      <c r="F20" s="4">
        <v>2</v>
      </c>
      <c r="G20" s="4">
        <v>2</v>
      </c>
      <c r="H20" s="4">
        <f t="shared" si="0"/>
        <v>4</v>
      </c>
    </row>
    <row r="21" spans="2:8" x14ac:dyDescent="0.25">
      <c r="B21" s="3" t="s">
        <v>395</v>
      </c>
      <c r="C21" s="3" t="s">
        <v>4</v>
      </c>
      <c r="D21" s="3" t="s">
        <v>23</v>
      </c>
      <c r="E21" s="3" t="s">
        <v>36</v>
      </c>
      <c r="F21" s="4">
        <v>2</v>
      </c>
      <c r="G21" s="4">
        <v>2</v>
      </c>
      <c r="H21" s="4">
        <f t="shared" si="0"/>
        <v>4</v>
      </c>
    </row>
    <row r="22" spans="2:8" x14ac:dyDescent="0.25">
      <c r="B22" s="3" t="s">
        <v>395</v>
      </c>
      <c r="C22" s="3" t="s">
        <v>4</v>
      </c>
      <c r="D22" s="3" t="s">
        <v>24</v>
      </c>
      <c r="E22" s="3" t="s">
        <v>36</v>
      </c>
      <c r="F22" s="4">
        <v>1</v>
      </c>
      <c r="G22" s="4">
        <v>2</v>
      </c>
      <c r="H22" s="4">
        <f t="shared" si="0"/>
        <v>2</v>
      </c>
    </row>
    <row r="23" spans="2:8" x14ac:dyDescent="0.25">
      <c r="B23" s="3" t="s">
        <v>395</v>
      </c>
      <c r="C23" s="3" t="s">
        <v>4</v>
      </c>
      <c r="D23" s="3" t="s">
        <v>25</v>
      </c>
      <c r="E23" s="3" t="s">
        <v>36</v>
      </c>
      <c r="F23" s="4">
        <v>2</v>
      </c>
      <c r="G23" s="4">
        <v>2</v>
      </c>
      <c r="H23" s="4">
        <f t="shared" si="0"/>
        <v>4</v>
      </c>
    </row>
    <row r="24" spans="2:8" x14ac:dyDescent="0.25">
      <c r="B24" s="3" t="s">
        <v>395</v>
      </c>
      <c r="C24" s="3" t="s">
        <v>4</v>
      </c>
      <c r="D24" s="3" t="s">
        <v>26</v>
      </c>
      <c r="E24" s="3" t="s">
        <v>36</v>
      </c>
      <c r="F24" s="4">
        <v>10</v>
      </c>
      <c r="G24" s="4">
        <v>1.5</v>
      </c>
      <c r="H24" s="4">
        <f t="shared" si="0"/>
        <v>15</v>
      </c>
    </row>
    <row r="25" spans="2:8" x14ac:dyDescent="0.25">
      <c r="B25" s="3" t="s">
        <v>395</v>
      </c>
      <c r="C25" s="3" t="s">
        <v>4</v>
      </c>
      <c r="D25" s="3" t="s">
        <v>27</v>
      </c>
      <c r="E25" s="3" t="s">
        <v>36</v>
      </c>
      <c r="F25" s="4">
        <v>10</v>
      </c>
      <c r="G25" s="4">
        <v>2</v>
      </c>
      <c r="H25" s="4">
        <f t="shared" si="0"/>
        <v>20</v>
      </c>
    </row>
    <row r="26" spans="2:8" x14ac:dyDescent="0.25">
      <c r="B26" s="3" t="s">
        <v>395</v>
      </c>
      <c r="C26" s="3" t="s">
        <v>4</v>
      </c>
      <c r="D26" s="3" t="s">
        <v>28</v>
      </c>
      <c r="E26" s="3" t="s">
        <v>37</v>
      </c>
      <c r="F26" s="4">
        <v>12</v>
      </c>
      <c r="G26" s="4">
        <v>0.8</v>
      </c>
      <c r="H26" s="4">
        <f t="shared" si="0"/>
        <v>9.6000000000000014</v>
      </c>
    </row>
    <row r="27" spans="2:8" x14ac:dyDescent="0.25">
      <c r="B27" s="3" t="s">
        <v>395</v>
      </c>
      <c r="C27" s="3" t="s">
        <v>4</v>
      </c>
      <c r="D27" s="3" t="s">
        <v>29</v>
      </c>
      <c r="E27" s="3" t="s">
        <v>33</v>
      </c>
      <c r="F27" s="4">
        <v>42</v>
      </c>
      <c r="G27" s="4">
        <v>0.2</v>
      </c>
      <c r="H27" s="4">
        <f t="shared" si="0"/>
        <v>8.4</v>
      </c>
    </row>
    <row r="28" spans="2:8" x14ac:dyDescent="0.25">
      <c r="B28" s="3" t="s">
        <v>395</v>
      </c>
      <c r="C28" s="3" t="s">
        <v>4</v>
      </c>
      <c r="D28" s="3" t="s">
        <v>30</v>
      </c>
      <c r="E28" s="3" t="s">
        <v>33</v>
      </c>
      <c r="F28" s="4">
        <v>10</v>
      </c>
      <c r="G28" s="4">
        <v>2</v>
      </c>
      <c r="H28" s="4">
        <f t="shared" si="0"/>
        <v>20</v>
      </c>
    </row>
    <row r="29" spans="2:8" x14ac:dyDescent="0.25">
      <c r="B29" s="3" t="s">
        <v>395</v>
      </c>
      <c r="C29" s="3" t="s">
        <v>4</v>
      </c>
      <c r="D29" s="3" t="s">
        <v>31</v>
      </c>
      <c r="E29" s="3" t="s">
        <v>33</v>
      </c>
      <c r="F29" s="4">
        <v>5</v>
      </c>
      <c r="G29" s="4">
        <v>3</v>
      </c>
      <c r="H29" s="4">
        <f t="shared" si="0"/>
        <v>15</v>
      </c>
    </row>
    <row r="30" spans="2:8" x14ac:dyDescent="0.25">
      <c r="B30" s="3" t="s">
        <v>395</v>
      </c>
      <c r="C30" s="3" t="s">
        <v>4</v>
      </c>
      <c r="D30" s="3" t="s">
        <v>32</v>
      </c>
      <c r="E30" s="3" t="s">
        <v>33</v>
      </c>
      <c r="F30" s="4">
        <v>5</v>
      </c>
      <c r="G30" s="4">
        <v>3</v>
      </c>
      <c r="H30" s="4">
        <f>+F30*G30</f>
        <v>15</v>
      </c>
    </row>
    <row r="31" spans="2:8" x14ac:dyDescent="0.25">
      <c r="B31" s="3" t="s">
        <v>395</v>
      </c>
      <c r="C31" s="3" t="s">
        <v>40</v>
      </c>
      <c r="D31" s="3" t="s">
        <v>41</v>
      </c>
      <c r="E31" s="3" t="s">
        <v>46</v>
      </c>
      <c r="F31" s="3">
        <v>40</v>
      </c>
      <c r="G31" s="3">
        <v>1</v>
      </c>
      <c r="H31" s="4">
        <f t="shared" si="0"/>
        <v>40</v>
      </c>
    </row>
    <row r="32" spans="2:8" x14ac:dyDescent="0.25">
      <c r="B32" s="3" t="s">
        <v>394</v>
      </c>
      <c r="C32" s="3" t="s">
        <v>40</v>
      </c>
      <c r="D32" s="3" t="s">
        <v>42</v>
      </c>
      <c r="E32" s="3" t="s">
        <v>46</v>
      </c>
      <c r="F32" s="3">
        <v>80000</v>
      </c>
      <c r="G32" s="3">
        <v>0.375</v>
      </c>
      <c r="H32" s="4">
        <f t="shared" si="0"/>
        <v>30000</v>
      </c>
    </row>
    <row r="33" spans="2:8" x14ac:dyDescent="0.25">
      <c r="B33" s="3" t="s">
        <v>394</v>
      </c>
      <c r="C33" s="3" t="s">
        <v>40</v>
      </c>
      <c r="D33" s="3" t="s">
        <v>43</v>
      </c>
      <c r="E33" s="3" t="s">
        <v>46</v>
      </c>
      <c r="F33" s="3">
        <v>25000</v>
      </c>
      <c r="G33" s="3">
        <v>0.4</v>
      </c>
      <c r="H33" s="4">
        <f t="shared" si="0"/>
        <v>10000</v>
      </c>
    </row>
    <row r="34" spans="2:8" x14ac:dyDescent="0.25">
      <c r="B34" s="3" t="s">
        <v>395</v>
      </c>
      <c r="C34" s="3" t="s">
        <v>40</v>
      </c>
      <c r="D34" s="3" t="s">
        <v>44</v>
      </c>
      <c r="E34" s="3" t="s">
        <v>46</v>
      </c>
      <c r="F34" s="3">
        <v>10</v>
      </c>
      <c r="G34" s="3">
        <v>1</v>
      </c>
      <c r="H34" s="4">
        <f t="shared" si="0"/>
        <v>10</v>
      </c>
    </row>
    <row r="35" spans="2:8" x14ac:dyDescent="0.25">
      <c r="B35" s="3" t="s">
        <v>395</v>
      </c>
      <c r="C35" s="3" t="s">
        <v>40</v>
      </c>
      <c r="D35" s="3" t="s">
        <v>45</v>
      </c>
      <c r="E35" s="3" t="s">
        <v>47</v>
      </c>
      <c r="F35" s="3">
        <v>25000</v>
      </c>
      <c r="G35" s="3">
        <v>0.2</v>
      </c>
      <c r="H35" s="4">
        <f t="shared" si="0"/>
        <v>5000</v>
      </c>
    </row>
    <row r="36" spans="2:8" x14ac:dyDescent="0.25">
      <c r="B36" s="3" t="s">
        <v>395</v>
      </c>
      <c r="C36" s="3" t="s">
        <v>48</v>
      </c>
      <c r="D36" s="3" t="s">
        <v>49</v>
      </c>
      <c r="E36" s="3" t="s">
        <v>46</v>
      </c>
      <c r="F36" s="3">
        <v>400</v>
      </c>
      <c r="G36" s="3">
        <v>1</v>
      </c>
      <c r="H36" s="4">
        <f t="shared" si="0"/>
        <v>400</v>
      </c>
    </row>
    <row r="37" spans="2:8" x14ac:dyDescent="0.25">
      <c r="B37" s="3" t="s">
        <v>394</v>
      </c>
      <c r="C37" s="3" t="s">
        <v>48</v>
      </c>
      <c r="D37" s="3" t="s">
        <v>50</v>
      </c>
      <c r="E37" s="3" t="s">
        <v>51</v>
      </c>
      <c r="F37" s="3">
        <v>2.84</v>
      </c>
      <c r="G37" s="3">
        <v>1200</v>
      </c>
      <c r="H37" s="4">
        <f t="shared" si="0"/>
        <v>3408</v>
      </c>
    </row>
    <row r="38" spans="2:8" x14ac:dyDescent="0.25">
      <c r="B38" s="3" t="s">
        <v>394</v>
      </c>
      <c r="C38" s="3" t="s">
        <v>48</v>
      </c>
      <c r="D38" s="3" t="s">
        <v>52</v>
      </c>
      <c r="E38" s="3" t="s">
        <v>51</v>
      </c>
      <c r="F38" s="3">
        <v>2.4</v>
      </c>
      <c r="G38" s="3">
        <v>1200</v>
      </c>
      <c r="H38" s="4">
        <f t="shared" si="0"/>
        <v>2880</v>
      </c>
    </row>
    <row r="39" spans="2:8" x14ac:dyDescent="0.25">
      <c r="B39" s="3" t="s">
        <v>394</v>
      </c>
      <c r="C39" s="3" t="s">
        <v>48</v>
      </c>
      <c r="D39" s="3" t="s">
        <v>53</v>
      </c>
      <c r="E39" s="3" t="s">
        <v>46</v>
      </c>
      <c r="F39" s="3">
        <v>20</v>
      </c>
      <c r="G39" s="3">
        <v>1</v>
      </c>
      <c r="H39" s="4">
        <f t="shared" si="0"/>
        <v>20</v>
      </c>
    </row>
    <row r="40" spans="2:8" x14ac:dyDescent="0.25">
      <c r="B40" s="3" t="s">
        <v>394</v>
      </c>
      <c r="C40" s="3" t="s">
        <v>48</v>
      </c>
      <c r="D40" s="3" t="s">
        <v>54</v>
      </c>
      <c r="E40" s="3" t="s">
        <v>51</v>
      </c>
      <c r="F40" s="3">
        <v>0.13</v>
      </c>
      <c r="G40" s="3">
        <v>1200</v>
      </c>
      <c r="H40" s="4">
        <f t="shared" si="0"/>
        <v>156</v>
      </c>
    </row>
    <row r="41" spans="2:8" x14ac:dyDescent="0.25">
      <c r="B41" s="3" t="s">
        <v>394</v>
      </c>
      <c r="C41" s="3" t="s">
        <v>48</v>
      </c>
      <c r="D41" s="3" t="s">
        <v>55</v>
      </c>
      <c r="E41" s="3" t="s">
        <v>46</v>
      </c>
      <c r="F41" s="3">
        <v>2800</v>
      </c>
      <c r="G41" s="3">
        <v>1</v>
      </c>
      <c r="H41" s="4">
        <f t="shared" si="0"/>
        <v>2800</v>
      </c>
    </row>
    <row r="42" spans="2:8" x14ac:dyDescent="0.25">
      <c r="B42" s="3" t="s">
        <v>394</v>
      </c>
      <c r="C42" s="3" t="s">
        <v>48</v>
      </c>
      <c r="D42" s="3" t="s">
        <v>56</v>
      </c>
      <c r="E42" s="3" t="s">
        <v>46</v>
      </c>
      <c r="F42" s="3">
        <v>250</v>
      </c>
      <c r="G42" s="3">
        <v>1</v>
      </c>
      <c r="H42" s="4">
        <f t="shared" si="0"/>
        <v>250</v>
      </c>
    </row>
    <row r="43" spans="2:8" x14ac:dyDescent="0.25">
      <c r="B43" s="3" t="s">
        <v>394</v>
      </c>
      <c r="C43" s="3" t="s">
        <v>48</v>
      </c>
      <c r="D43" s="3" t="s">
        <v>57</v>
      </c>
      <c r="E43" s="3" t="s">
        <v>51</v>
      </c>
      <c r="F43" s="3">
        <v>5.01</v>
      </c>
      <c r="G43" s="3">
        <v>1.1000000000000001</v>
      </c>
      <c r="H43" s="4">
        <f t="shared" si="0"/>
        <v>5.5110000000000001</v>
      </c>
    </row>
    <row r="44" spans="2:8" x14ac:dyDescent="0.25">
      <c r="B44" s="3" t="s">
        <v>394</v>
      </c>
      <c r="C44" s="3" t="s">
        <v>48</v>
      </c>
      <c r="D44" s="3" t="s">
        <v>58</v>
      </c>
      <c r="E44" s="3" t="s">
        <v>51</v>
      </c>
      <c r="F44" s="3">
        <v>5</v>
      </c>
      <c r="G44" s="3">
        <v>1000</v>
      </c>
      <c r="H44" s="4">
        <f t="shared" si="0"/>
        <v>5000</v>
      </c>
    </row>
    <row r="45" spans="2:8" x14ac:dyDescent="0.25">
      <c r="B45" s="3" t="s">
        <v>395</v>
      </c>
      <c r="C45" s="3" t="s">
        <v>48</v>
      </c>
      <c r="D45" s="3" t="s">
        <v>59</v>
      </c>
      <c r="E45" s="3" t="s">
        <v>34</v>
      </c>
      <c r="F45" s="3">
        <v>80</v>
      </c>
      <c r="G45" s="3">
        <v>1.5</v>
      </c>
      <c r="H45" s="4">
        <f t="shared" si="0"/>
        <v>120</v>
      </c>
    </row>
    <row r="46" spans="2:8" x14ac:dyDescent="0.25">
      <c r="B46" s="3" t="s">
        <v>395</v>
      </c>
      <c r="C46" s="3" t="s">
        <v>48</v>
      </c>
      <c r="D46" s="3" t="s">
        <v>60</v>
      </c>
      <c r="E46" s="3" t="s">
        <v>34</v>
      </c>
      <c r="F46" s="3">
        <v>30</v>
      </c>
      <c r="G46" s="3">
        <v>1.2</v>
      </c>
      <c r="H46" s="4">
        <f t="shared" si="0"/>
        <v>36</v>
      </c>
    </row>
    <row r="47" spans="2:8" x14ac:dyDescent="0.25">
      <c r="B47" s="3" t="s">
        <v>395</v>
      </c>
      <c r="C47" s="3" t="s">
        <v>48</v>
      </c>
      <c r="D47" s="3" t="s">
        <v>61</v>
      </c>
      <c r="E47" s="3" t="s">
        <v>34</v>
      </c>
      <c r="F47" s="3">
        <v>50</v>
      </c>
      <c r="G47" s="3">
        <v>12</v>
      </c>
      <c r="H47" s="4">
        <f t="shared" si="0"/>
        <v>600</v>
      </c>
    </row>
    <row r="48" spans="2:8" x14ac:dyDescent="0.25">
      <c r="B48" s="3" t="s">
        <v>395</v>
      </c>
      <c r="C48" s="3" t="s">
        <v>48</v>
      </c>
      <c r="D48" s="3" t="s">
        <v>62</v>
      </c>
      <c r="E48" s="3" t="s">
        <v>34</v>
      </c>
      <c r="F48" s="3">
        <v>20</v>
      </c>
      <c r="G48" s="3">
        <v>0.8</v>
      </c>
      <c r="H48" s="4">
        <f t="shared" si="0"/>
        <v>16</v>
      </c>
    </row>
    <row r="49" spans="2:8" x14ac:dyDescent="0.25">
      <c r="B49" s="3" t="s">
        <v>395</v>
      </c>
      <c r="C49" s="3" t="s">
        <v>48</v>
      </c>
      <c r="D49" s="3" t="s">
        <v>63</v>
      </c>
      <c r="E49" s="3" t="s">
        <v>37</v>
      </c>
      <c r="F49" s="3">
        <v>2</v>
      </c>
      <c r="G49" s="3">
        <v>4</v>
      </c>
      <c r="H49" s="4">
        <f t="shared" si="0"/>
        <v>8</v>
      </c>
    </row>
    <row r="50" spans="2:8" x14ac:dyDescent="0.25">
      <c r="B50" s="3" t="s">
        <v>395</v>
      </c>
      <c r="C50" s="3" t="s">
        <v>48</v>
      </c>
      <c r="D50" s="3" t="s">
        <v>64</v>
      </c>
      <c r="E50" s="3" t="s">
        <v>34</v>
      </c>
      <c r="F50" s="3">
        <v>438</v>
      </c>
      <c r="G50" s="3">
        <v>1.8</v>
      </c>
      <c r="H50" s="4">
        <f t="shared" si="0"/>
        <v>788.4</v>
      </c>
    </row>
    <row r="51" spans="2:8" x14ac:dyDescent="0.25">
      <c r="B51" s="3" t="s">
        <v>395</v>
      </c>
      <c r="C51" s="3" t="s">
        <v>48</v>
      </c>
      <c r="D51" s="3" t="s">
        <v>65</v>
      </c>
      <c r="E51" s="3" t="s">
        <v>34</v>
      </c>
      <c r="F51" s="3">
        <v>85</v>
      </c>
      <c r="G51" s="3">
        <v>1.4</v>
      </c>
      <c r="H51" s="4">
        <f t="shared" si="0"/>
        <v>118.99999999999999</v>
      </c>
    </row>
    <row r="52" spans="2:8" x14ac:dyDescent="0.25">
      <c r="B52" s="3" t="s">
        <v>395</v>
      </c>
      <c r="C52" s="3" t="s">
        <v>48</v>
      </c>
      <c r="D52" s="3" t="s">
        <v>66</v>
      </c>
      <c r="E52" s="3" t="s">
        <v>34</v>
      </c>
      <c r="F52" s="3">
        <v>63</v>
      </c>
      <c r="G52" s="3">
        <v>1.9</v>
      </c>
      <c r="H52" s="4">
        <f t="shared" si="0"/>
        <v>119.69999999999999</v>
      </c>
    </row>
    <row r="53" spans="2:8" x14ac:dyDescent="0.25">
      <c r="B53" s="3" t="s">
        <v>395</v>
      </c>
      <c r="C53" s="3" t="s">
        <v>48</v>
      </c>
      <c r="D53" s="3" t="s">
        <v>67</v>
      </c>
      <c r="E53" s="3" t="s">
        <v>34</v>
      </c>
      <c r="F53" s="3">
        <v>3</v>
      </c>
      <c r="G53" s="3">
        <v>12</v>
      </c>
      <c r="H53" s="4">
        <f t="shared" si="0"/>
        <v>36</v>
      </c>
    </row>
    <row r="54" spans="2:8" x14ac:dyDescent="0.25">
      <c r="B54" s="3" t="s">
        <v>395</v>
      </c>
      <c r="C54" s="3" t="s">
        <v>68</v>
      </c>
      <c r="D54" s="3" t="s">
        <v>69</v>
      </c>
      <c r="E54" s="3" t="s">
        <v>34</v>
      </c>
      <c r="F54" s="3">
        <v>210</v>
      </c>
      <c r="G54" s="3">
        <v>0.5</v>
      </c>
      <c r="H54" s="4">
        <f t="shared" si="0"/>
        <v>105</v>
      </c>
    </row>
    <row r="55" spans="2:8" x14ac:dyDescent="0.25">
      <c r="B55" s="3" t="s">
        <v>395</v>
      </c>
      <c r="C55" s="3" t="s">
        <v>68</v>
      </c>
      <c r="D55" s="3" t="s">
        <v>70</v>
      </c>
      <c r="E55" s="3" t="s">
        <v>34</v>
      </c>
      <c r="F55" s="3">
        <v>400</v>
      </c>
      <c r="G55" s="3">
        <v>0.6</v>
      </c>
      <c r="H55" s="4">
        <f t="shared" si="0"/>
        <v>240</v>
      </c>
    </row>
    <row r="56" spans="2:8" x14ac:dyDescent="0.25">
      <c r="B56" s="3" t="s">
        <v>395</v>
      </c>
      <c r="C56" s="3" t="s">
        <v>71</v>
      </c>
      <c r="D56" s="3" t="s">
        <v>72</v>
      </c>
      <c r="E56" s="3" t="s">
        <v>33</v>
      </c>
      <c r="F56" s="3">
        <v>27</v>
      </c>
      <c r="G56" s="3">
        <v>1.5</v>
      </c>
      <c r="H56" s="4">
        <f t="shared" si="0"/>
        <v>40.5</v>
      </c>
    </row>
    <row r="57" spans="2:8" x14ac:dyDescent="0.25">
      <c r="B57" s="3" t="s">
        <v>395</v>
      </c>
      <c r="C57" s="3" t="s">
        <v>71</v>
      </c>
      <c r="D57" s="3" t="s">
        <v>73</v>
      </c>
      <c r="E57" s="3" t="s">
        <v>33</v>
      </c>
      <c r="F57" s="3">
        <v>10</v>
      </c>
      <c r="G57" s="3">
        <v>1.5</v>
      </c>
      <c r="H57" s="4">
        <f t="shared" si="0"/>
        <v>15</v>
      </c>
    </row>
    <row r="58" spans="2:8" x14ac:dyDescent="0.25">
      <c r="B58" s="3" t="s">
        <v>395</v>
      </c>
      <c r="C58" s="3" t="s">
        <v>71</v>
      </c>
      <c r="D58" s="3" t="s">
        <v>74</v>
      </c>
      <c r="E58" s="3" t="s">
        <v>33</v>
      </c>
      <c r="F58" s="3">
        <v>12</v>
      </c>
      <c r="G58" s="3">
        <v>3</v>
      </c>
      <c r="H58" s="4">
        <f t="shared" si="0"/>
        <v>36</v>
      </c>
    </row>
    <row r="59" spans="2:8" x14ac:dyDescent="0.25">
      <c r="B59" s="3" t="s">
        <v>395</v>
      </c>
      <c r="C59" s="3" t="s">
        <v>71</v>
      </c>
      <c r="D59" s="3" t="s">
        <v>75</v>
      </c>
      <c r="E59" s="3" t="s">
        <v>33</v>
      </c>
      <c r="F59" s="3">
        <v>3</v>
      </c>
      <c r="G59" s="3">
        <v>15</v>
      </c>
      <c r="H59" s="4">
        <f t="shared" si="0"/>
        <v>45</v>
      </c>
    </row>
    <row r="60" spans="2:8" x14ac:dyDescent="0.25">
      <c r="B60" s="3" t="s">
        <v>395</v>
      </c>
      <c r="C60" s="3" t="s">
        <v>71</v>
      </c>
      <c r="D60" s="3" t="s">
        <v>76</v>
      </c>
      <c r="E60" s="3" t="s">
        <v>33</v>
      </c>
      <c r="F60" s="3">
        <v>3</v>
      </c>
      <c r="G60" s="3">
        <v>8</v>
      </c>
      <c r="H60" s="4">
        <f t="shared" si="0"/>
        <v>24</v>
      </c>
    </row>
    <row r="61" spans="2:8" x14ac:dyDescent="0.25">
      <c r="B61" s="3" t="s">
        <v>395</v>
      </c>
      <c r="C61" s="3" t="s">
        <v>71</v>
      </c>
      <c r="D61" s="3" t="s">
        <v>77</v>
      </c>
      <c r="E61" s="3" t="s">
        <v>33</v>
      </c>
      <c r="F61" s="3">
        <v>132</v>
      </c>
      <c r="G61" s="3">
        <v>0.5</v>
      </c>
      <c r="H61" s="4">
        <f t="shared" si="0"/>
        <v>66</v>
      </c>
    </row>
    <row r="62" spans="2:8" x14ac:dyDescent="0.25">
      <c r="B62" s="3" t="s">
        <v>395</v>
      </c>
      <c r="C62" s="3" t="s">
        <v>71</v>
      </c>
      <c r="D62" s="3" t="s">
        <v>78</v>
      </c>
      <c r="E62" s="3" t="s">
        <v>79</v>
      </c>
      <c r="F62" s="3">
        <v>8</v>
      </c>
      <c r="G62" s="3">
        <v>8</v>
      </c>
      <c r="H62" s="4">
        <f t="shared" si="0"/>
        <v>64</v>
      </c>
    </row>
    <row r="63" spans="2:8" x14ac:dyDescent="0.25">
      <c r="B63" s="3" t="s">
        <v>395</v>
      </c>
      <c r="C63" s="3" t="s">
        <v>71</v>
      </c>
      <c r="D63" s="3" t="s">
        <v>80</v>
      </c>
      <c r="E63" s="3" t="s">
        <v>79</v>
      </c>
      <c r="F63" s="3">
        <v>5</v>
      </c>
      <c r="G63" s="3">
        <v>10</v>
      </c>
      <c r="H63" s="4">
        <f t="shared" si="0"/>
        <v>50</v>
      </c>
    </row>
    <row r="64" spans="2:8" x14ac:dyDescent="0.25">
      <c r="B64" s="3" t="s">
        <v>395</v>
      </c>
      <c r="C64" s="3" t="s">
        <v>71</v>
      </c>
      <c r="D64" s="3" t="s">
        <v>81</v>
      </c>
      <c r="E64" s="3" t="s">
        <v>33</v>
      </c>
      <c r="F64" s="3">
        <v>190</v>
      </c>
      <c r="G64" s="3">
        <v>1.7</v>
      </c>
      <c r="H64" s="4">
        <f t="shared" si="0"/>
        <v>323</v>
      </c>
    </row>
    <row r="65" spans="2:8" x14ac:dyDescent="0.25">
      <c r="B65" s="3" t="s">
        <v>395</v>
      </c>
      <c r="C65" s="3" t="s">
        <v>71</v>
      </c>
      <c r="D65" s="3" t="s">
        <v>82</v>
      </c>
      <c r="E65" s="3" t="s">
        <v>33</v>
      </c>
      <c r="F65" s="3">
        <v>100</v>
      </c>
      <c r="G65" s="3">
        <v>6.5</v>
      </c>
      <c r="H65" s="4">
        <f t="shared" si="0"/>
        <v>650</v>
      </c>
    </row>
    <row r="66" spans="2:8" x14ac:dyDescent="0.25">
      <c r="B66" s="3" t="s">
        <v>395</v>
      </c>
      <c r="C66" s="3" t="s">
        <v>71</v>
      </c>
      <c r="D66" s="3" t="s">
        <v>83</v>
      </c>
      <c r="E66" s="3" t="s">
        <v>33</v>
      </c>
      <c r="F66" s="3">
        <v>4</v>
      </c>
      <c r="G66" s="3">
        <v>6.5</v>
      </c>
      <c r="H66" s="4">
        <f t="shared" si="0"/>
        <v>26</v>
      </c>
    </row>
    <row r="67" spans="2:8" x14ac:dyDescent="0.25">
      <c r="B67" s="3" t="s">
        <v>395</v>
      </c>
      <c r="C67" s="3" t="s">
        <v>71</v>
      </c>
      <c r="D67" s="3" t="s">
        <v>84</v>
      </c>
      <c r="E67" s="3" t="s">
        <v>33</v>
      </c>
      <c r="F67" s="3">
        <v>2</v>
      </c>
      <c r="G67" s="3">
        <v>1.5</v>
      </c>
      <c r="H67" s="4">
        <f t="shared" si="0"/>
        <v>3</v>
      </c>
    </row>
    <row r="68" spans="2:8" x14ac:dyDescent="0.25">
      <c r="B68" s="3" t="s">
        <v>395</v>
      </c>
      <c r="C68" s="3" t="s">
        <v>71</v>
      </c>
      <c r="D68" s="3" t="s">
        <v>85</v>
      </c>
      <c r="E68" s="3" t="s">
        <v>33</v>
      </c>
      <c r="F68" s="3">
        <v>70</v>
      </c>
      <c r="G68" s="3">
        <v>1.5</v>
      </c>
      <c r="H68" s="4">
        <f t="shared" si="0"/>
        <v>105</v>
      </c>
    </row>
    <row r="69" spans="2:8" x14ac:dyDescent="0.25">
      <c r="B69" s="3" t="s">
        <v>395</v>
      </c>
      <c r="C69" s="3" t="s">
        <v>71</v>
      </c>
      <c r="D69" s="3" t="s">
        <v>86</v>
      </c>
      <c r="E69" s="3" t="s">
        <v>33</v>
      </c>
      <c r="F69" s="3">
        <v>3</v>
      </c>
      <c r="G69" s="3">
        <v>8</v>
      </c>
      <c r="H69" s="4">
        <f t="shared" ref="H69:H132" si="1">+F69*G69</f>
        <v>24</v>
      </c>
    </row>
    <row r="70" spans="2:8" x14ac:dyDescent="0.25">
      <c r="B70" s="3" t="s">
        <v>395</v>
      </c>
      <c r="C70" s="3" t="s">
        <v>71</v>
      </c>
      <c r="D70" s="3" t="s">
        <v>87</v>
      </c>
      <c r="E70" s="3" t="s">
        <v>34</v>
      </c>
      <c r="F70" s="3">
        <v>50</v>
      </c>
      <c r="G70" s="3">
        <v>0.5</v>
      </c>
      <c r="H70" s="4">
        <f t="shared" si="1"/>
        <v>25</v>
      </c>
    </row>
    <row r="71" spans="2:8" x14ac:dyDescent="0.25">
      <c r="B71" s="3" t="s">
        <v>395</v>
      </c>
      <c r="C71" s="3" t="s">
        <v>71</v>
      </c>
      <c r="D71" s="3" t="s">
        <v>88</v>
      </c>
      <c r="E71" s="3" t="s">
        <v>33</v>
      </c>
      <c r="F71" s="3">
        <v>80</v>
      </c>
      <c r="G71" s="3">
        <v>2.5</v>
      </c>
      <c r="H71" s="4">
        <f t="shared" si="1"/>
        <v>200</v>
      </c>
    </row>
    <row r="72" spans="2:8" x14ac:dyDescent="0.25">
      <c r="B72" s="3" t="s">
        <v>395</v>
      </c>
      <c r="C72" s="3" t="s">
        <v>71</v>
      </c>
      <c r="D72" s="3" t="s">
        <v>89</v>
      </c>
      <c r="E72" s="3" t="s">
        <v>33</v>
      </c>
      <c r="F72" s="3">
        <v>20</v>
      </c>
      <c r="G72" s="3">
        <v>0.2</v>
      </c>
      <c r="H72" s="4">
        <f t="shared" si="1"/>
        <v>4</v>
      </c>
    </row>
    <row r="73" spans="2:8" x14ac:dyDescent="0.25">
      <c r="B73" s="3" t="s">
        <v>395</v>
      </c>
      <c r="C73" s="3" t="s">
        <v>71</v>
      </c>
      <c r="D73" s="3" t="s">
        <v>90</v>
      </c>
      <c r="E73" s="3" t="s">
        <v>79</v>
      </c>
      <c r="F73" s="3">
        <v>14</v>
      </c>
      <c r="G73" s="3">
        <v>6</v>
      </c>
      <c r="H73" s="4">
        <f t="shared" si="1"/>
        <v>84</v>
      </c>
    </row>
    <row r="74" spans="2:8" x14ac:dyDescent="0.25">
      <c r="B74" s="3" t="s">
        <v>395</v>
      </c>
      <c r="C74" s="3" t="s">
        <v>71</v>
      </c>
      <c r="D74" s="3" t="s">
        <v>91</v>
      </c>
      <c r="E74" s="3" t="s">
        <v>33</v>
      </c>
      <c r="F74" s="3">
        <v>6</v>
      </c>
      <c r="G74" s="3">
        <v>2</v>
      </c>
      <c r="H74" s="4">
        <f t="shared" si="1"/>
        <v>12</v>
      </c>
    </row>
    <row r="75" spans="2:8" x14ac:dyDescent="0.25">
      <c r="B75" s="3" t="s">
        <v>395</v>
      </c>
      <c r="C75" s="3" t="s">
        <v>71</v>
      </c>
      <c r="D75" s="3" t="s">
        <v>92</v>
      </c>
      <c r="E75" s="3" t="s">
        <v>33</v>
      </c>
      <c r="F75" s="3">
        <v>10</v>
      </c>
      <c r="G75" s="3">
        <v>5</v>
      </c>
      <c r="H75" s="4">
        <f t="shared" si="1"/>
        <v>50</v>
      </c>
    </row>
    <row r="76" spans="2:8" x14ac:dyDescent="0.25">
      <c r="B76" s="3" t="s">
        <v>395</v>
      </c>
      <c r="C76" s="3" t="s">
        <v>71</v>
      </c>
      <c r="D76" s="3" t="s">
        <v>93</v>
      </c>
      <c r="E76" s="3" t="s">
        <v>33</v>
      </c>
      <c r="F76" s="3">
        <v>1</v>
      </c>
      <c r="G76" s="3">
        <v>40</v>
      </c>
      <c r="H76" s="4">
        <f t="shared" si="1"/>
        <v>40</v>
      </c>
    </row>
    <row r="77" spans="2:8" x14ac:dyDescent="0.25">
      <c r="B77" s="3" t="s">
        <v>395</v>
      </c>
      <c r="C77" s="3" t="s">
        <v>71</v>
      </c>
      <c r="D77" s="3" t="s">
        <v>94</v>
      </c>
      <c r="E77" s="3" t="s">
        <v>33</v>
      </c>
      <c r="F77" s="3">
        <v>3</v>
      </c>
      <c r="G77" s="3">
        <v>1.5</v>
      </c>
      <c r="H77" s="4">
        <f t="shared" si="1"/>
        <v>4.5</v>
      </c>
    </row>
    <row r="78" spans="2:8" x14ac:dyDescent="0.25">
      <c r="B78" s="3" t="s">
        <v>395</v>
      </c>
      <c r="C78" s="3" t="s">
        <v>71</v>
      </c>
      <c r="D78" s="3" t="s">
        <v>95</v>
      </c>
      <c r="E78" s="3" t="s">
        <v>33</v>
      </c>
      <c r="F78" s="3">
        <v>3</v>
      </c>
      <c r="G78" s="3">
        <v>20</v>
      </c>
      <c r="H78" s="4">
        <f t="shared" si="1"/>
        <v>60</v>
      </c>
    </row>
    <row r="79" spans="2:8" x14ac:dyDescent="0.25">
      <c r="B79" s="3" t="s">
        <v>395</v>
      </c>
      <c r="C79" s="3" t="s">
        <v>71</v>
      </c>
      <c r="D79" s="3" t="s">
        <v>96</v>
      </c>
      <c r="E79" s="3" t="s">
        <v>33</v>
      </c>
      <c r="F79" s="3">
        <v>18</v>
      </c>
      <c r="G79" s="3">
        <v>1.5</v>
      </c>
      <c r="H79" s="4">
        <f t="shared" si="1"/>
        <v>27</v>
      </c>
    </row>
    <row r="80" spans="2:8" x14ac:dyDescent="0.25">
      <c r="B80" s="3" t="s">
        <v>395</v>
      </c>
      <c r="C80" s="3" t="s">
        <v>71</v>
      </c>
      <c r="D80" s="3" t="s">
        <v>97</v>
      </c>
      <c r="E80" s="3" t="s">
        <v>79</v>
      </c>
      <c r="F80" s="3">
        <v>10</v>
      </c>
      <c r="G80" s="3">
        <v>15</v>
      </c>
      <c r="H80" s="4">
        <f t="shared" si="1"/>
        <v>150</v>
      </c>
    </row>
    <row r="81" spans="2:8" x14ac:dyDescent="0.25">
      <c r="B81" s="3" t="s">
        <v>395</v>
      </c>
      <c r="C81" s="3" t="s">
        <v>71</v>
      </c>
      <c r="D81" s="3" t="s">
        <v>98</v>
      </c>
      <c r="E81" s="3" t="s">
        <v>33</v>
      </c>
      <c r="F81" s="3">
        <v>5</v>
      </c>
      <c r="G81" s="3">
        <v>1.5</v>
      </c>
      <c r="H81" s="4">
        <f t="shared" si="1"/>
        <v>7.5</v>
      </c>
    </row>
    <row r="82" spans="2:8" x14ac:dyDescent="0.25">
      <c r="B82" s="3" t="s">
        <v>395</v>
      </c>
      <c r="C82" s="3" t="s">
        <v>71</v>
      </c>
      <c r="D82" s="3" t="s">
        <v>99</v>
      </c>
      <c r="E82" s="3" t="s">
        <v>33</v>
      </c>
      <c r="F82" s="3">
        <v>3</v>
      </c>
      <c r="G82" s="3">
        <v>1.5</v>
      </c>
      <c r="H82" s="4">
        <f t="shared" si="1"/>
        <v>4.5</v>
      </c>
    </row>
    <row r="83" spans="2:8" x14ac:dyDescent="0.25">
      <c r="B83" s="3" t="s">
        <v>395</v>
      </c>
      <c r="C83" s="3" t="s">
        <v>71</v>
      </c>
      <c r="D83" s="3" t="s">
        <v>100</v>
      </c>
      <c r="E83" s="3" t="s">
        <v>33</v>
      </c>
      <c r="F83" s="3">
        <v>20</v>
      </c>
      <c r="G83" s="3">
        <v>0.9</v>
      </c>
      <c r="H83" s="4">
        <f t="shared" si="1"/>
        <v>18</v>
      </c>
    </row>
    <row r="84" spans="2:8" x14ac:dyDescent="0.25">
      <c r="B84" s="3" t="s">
        <v>395</v>
      </c>
      <c r="C84" s="3" t="s">
        <v>71</v>
      </c>
      <c r="D84" s="3" t="s">
        <v>101</v>
      </c>
      <c r="E84" s="3" t="s">
        <v>33</v>
      </c>
      <c r="F84" s="3">
        <v>20</v>
      </c>
      <c r="G84" s="3">
        <v>5</v>
      </c>
      <c r="H84" s="4">
        <f t="shared" si="1"/>
        <v>100</v>
      </c>
    </row>
    <row r="85" spans="2:8" x14ac:dyDescent="0.25">
      <c r="B85" s="3" t="s">
        <v>395</v>
      </c>
      <c r="C85" s="3" t="s">
        <v>71</v>
      </c>
      <c r="D85" s="3" t="s">
        <v>102</v>
      </c>
      <c r="E85" s="3" t="s">
        <v>79</v>
      </c>
      <c r="F85" s="3">
        <v>12</v>
      </c>
      <c r="G85" s="3">
        <v>3</v>
      </c>
      <c r="H85" s="4">
        <f t="shared" si="1"/>
        <v>36</v>
      </c>
    </row>
    <row r="86" spans="2:8" x14ac:dyDescent="0.25">
      <c r="B86" s="3" t="s">
        <v>395</v>
      </c>
      <c r="C86" s="3" t="s">
        <v>71</v>
      </c>
      <c r="D86" s="3" t="s">
        <v>103</v>
      </c>
      <c r="E86" s="3" t="s">
        <v>79</v>
      </c>
      <c r="F86" s="3">
        <v>17</v>
      </c>
      <c r="G86" s="3">
        <v>5</v>
      </c>
      <c r="H86" s="4">
        <f t="shared" si="1"/>
        <v>85</v>
      </c>
    </row>
    <row r="87" spans="2:8" x14ac:dyDescent="0.25">
      <c r="B87" s="3" t="s">
        <v>395</v>
      </c>
      <c r="C87" s="3" t="s">
        <v>71</v>
      </c>
      <c r="D87" s="3" t="s">
        <v>104</v>
      </c>
      <c r="E87" s="3" t="s">
        <v>33</v>
      </c>
      <c r="F87" s="3">
        <v>2</v>
      </c>
      <c r="G87" s="3">
        <v>30</v>
      </c>
      <c r="H87" s="4">
        <f t="shared" si="1"/>
        <v>60</v>
      </c>
    </row>
    <row r="88" spans="2:8" x14ac:dyDescent="0.25">
      <c r="B88" s="3" t="s">
        <v>394</v>
      </c>
      <c r="C88" s="3" t="s">
        <v>105</v>
      </c>
      <c r="D88" s="3" t="s">
        <v>106</v>
      </c>
      <c r="E88" s="3" t="s">
        <v>51</v>
      </c>
      <c r="F88" s="3">
        <v>25</v>
      </c>
      <c r="G88" s="3">
        <v>105</v>
      </c>
      <c r="H88" s="4">
        <f t="shared" si="1"/>
        <v>2625</v>
      </c>
    </row>
    <row r="89" spans="2:8" x14ac:dyDescent="0.25">
      <c r="B89" s="3" t="s">
        <v>394</v>
      </c>
      <c r="C89" s="3" t="s">
        <v>105</v>
      </c>
      <c r="D89" s="3" t="s">
        <v>107</v>
      </c>
      <c r="E89" s="3" t="s">
        <v>51</v>
      </c>
      <c r="F89" s="3">
        <v>30</v>
      </c>
      <c r="G89" s="3">
        <v>264</v>
      </c>
      <c r="H89" s="4">
        <f t="shared" si="1"/>
        <v>7920</v>
      </c>
    </row>
    <row r="90" spans="2:8" x14ac:dyDescent="0.25">
      <c r="B90" s="3" t="s">
        <v>394</v>
      </c>
      <c r="C90" s="3" t="s">
        <v>105</v>
      </c>
      <c r="D90" s="3" t="s">
        <v>108</v>
      </c>
      <c r="E90" s="3" t="s">
        <v>51</v>
      </c>
      <c r="F90" s="3">
        <v>8</v>
      </c>
      <c r="G90" s="3">
        <v>1014.8</v>
      </c>
      <c r="H90" s="4">
        <f t="shared" si="1"/>
        <v>8118.4</v>
      </c>
    </row>
    <row r="91" spans="2:8" x14ac:dyDescent="0.25">
      <c r="B91" s="3" t="s">
        <v>394</v>
      </c>
      <c r="C91" s="3" t="s">
        <v>105</v>
      </c>
      <c r="D91" s="3" t="s">
        <v>109</v>
      </c>
      <c r="E91" s="3" t="s">
        <v>51</v>
      </c>
      <c r="F91" s="3">
        <v>12</v>
      </c>
      <c r="G91" s="3">
        <v>4260</v>
      </c>
      <c r="H91" s="4">
        <f t="shared" si="1"/>
        <v>51120</v>
      </c>
    </row>
    <row r="92" spans="2:8" x14ac:dyDescent="0.25">
      <c r="B92" s="3" t="s">
        <v>394</v>
      </c>
      <c r="C92" s="3" t="s">
        <v>105</v>
      </c>
      <c r="D92" s="3" t="s">
        <v>110</v>
      </c>
      <c r="E92" s="3" t="s">
        <v>51</v>
      </c>
      <c r="F92" s="3">
        <v>14</v>
      </c>
      <c r="G92" s="3">
        <v>2972</v>
      </c>
      <c r="H92" s="4">
        <f t="shared" si="1"/>
        <v>41608</v>
      </c>
    </row>
    <row r="93" spans="2:8" x14ac:dyDescent="0.25">
      <c r="B93" s="3" t="s">
        <v>395</v>
      </c>
      <c r="C93" s="3" t="s">
        <v>105</v>
      </c>
      <c r="D93" s="3" t="s">
        <v>111</v>
      </c>
      <c r="E93" s="3" t="s">
        <v>46</v>
      </c>
      <c r="F93" s="3">
        <v>2</v>
      </c>
      <c r="G93" s="3">
        <v>1</v>
      </c>
      <c r="H93" s="4">
        <f t="shared" si="1"/>
        <v>2</v>
      </c>
    </row>
    <row r="94" spans="2:8" x14ac:dyDescent="0.25">
      <c r="B94" s="3" t="s">
        <v>395</v>
      </c>
      <c r="C94" s="3" t="s">
        <v>105</v>
      </c>
      <c r="D94" s="3" t="s">
        <v>112</v>
      </c>
      <c r="E94" s="3" t="s">
        <v>46</v>
      </c>
      <c r="F94" s="3">
        <v>5</v>
      </c>
      <c r="G94" s="3">
        <v>1</v>
      </c>
      <c r="H94" s="4">
        <f t="shared" si="1"/>
        <v>5</v>
      </c>
    </row>
    <row r="95" spans="2:8" x14ac:dyDescent="0.25">
      <c r="B95" s="3" t="s">
        <v>395</v>
      </c>
      <c r="C95" s="3" t="s">
        <v>105</v>
      </c>
      <c r="D95" s="3" t="s">
        <v>113</v>
      </c>
      <c r="E95" s="3" t="s">
        <v>33</v>
      </c>
      <c r="F95" s="3">
        <v>1</v>
      </c>
      <c r="G95" s="3">
        <v>500</v>
      </c>
      <c r="H95" s="4">
        <f t="shared" si="1"/>
        <v>500</v>
      </c>
    </row>
    <row r="96" spans="2:8" x14ac:dyDescent="0.25">
      <c r="B96" s="3" t="s">
        <v>395</v>
      </c>
      <c r="C96" s="3" t="s">
        <v>105</v>
      </c>
      <c r="D96" s="3" t="s">
        <v>114</v>
      </c>
      <c r="E96" s="3" t="s">
        <v>33</v>
      </c>
      <c r="F96" s="3">
        <v>1</v>
      </c>
      <c r="G96" s="3">
        <v>100</v>
      </c>
      <c r="H96" s="4">
        <f t="shared" si="1"/>
        <v>100</v>
      </c>
    </row>
    <row r="97" spans="2:8" x14ac:dyDescent="0.25">
      <c r="B97" s="3" t="s">
        <v>395</v>
      </c>
      <c r="C97" s="3" t="s">
        <v>105</v>
      </c>
      <c r="D97" s="3" t="s">
        <v>115</v>
      </c>
      <c r="E97" s="3" t="s">
        <v>33</v>
      </c>
      <c r="F97" s="3">
        <v>1</v>
      </c>
      <c r="G97" s="3">
        <v>100</v>
      </c>
      <c r="H97" s="4">
        <f t="shared" si="1"/>
        <v>100</v>
      </c>
    </row>
    <row r="98" spans="2:8" x14ac:dyDescent="0.25">
      <c r="B98" s="3" t="s">
        <v>395</v>
      </c>
      <c r="C98" s="3" t="s">
        <v>105</v>
      </c>
      <c r="D98" s="3" t="s">
        <v>116</v>
      </c>
      <c r="E98" s="3" t="s">
        <v>34</v>
      </c>
      <c r="F98" s="3">
        <v>0.5</v>
      </c>
      <c r="G98" s="3">
        <v>1</v>
      </c>
      <c r="H98" s="4">
        <f t="shared" si="1"/>
        <v>0.5</v>
      </c>
    </row>
    <row r="99" spans="2:8" x14ac:dyDescent="0.25">
      <c r="B99" s="3" t="s">
        <v>395</v>
      </c>
      <c r="C99" s="3" t="s">
        <v>105</v>
      </c>
      <c r="D99" s="3" t="s">
        <v>117</v>
      </c>
      <c r="E99" s="3" t="s">
        <v>34</v>
      </c>
      <c r="F99" s="3">
        <v>20</v>
      </c>
      <c r="G99" s="3">
        <v>1.5</v>
      </c>
      <c r="H99" s="4">
        <f t="shared" si="1"/>
        <v>30</v>
      </c>
    </row>
    <row r="100" spans="2:8" x14ac:dyDescent="0.25">
      <c r="B100" s="3" t="s">
        <v>395</v>
      </c>
      <c r="C100" s="3" t="s">
        <v>105</v>
      </c>
      <c r="D100" s="3" t="s">
        <v>118</v>
      </c>
      <c r="E100" s="3" t="s">
        <v>46</v>
      </c>
      <c r="F100" s="3">
        <v>40</v>
      </c>
      <c r="G100" s="3">
        <v>1.4</v>
      </c>
      <c r="H100" s="4">
        <f t="shared" si="1"/>
        <v>56</v>
      </c>
    </row>
    <row r="101" spans="2:8" x14ac:dyDescent="0.25">
      <c r="B101" s="3" t="s">
        <v>394</v>
      </c>
      <c r="C101" s="3" t="s">
        <v>105</v>
      </c>
      <c r="D101" s="3" t="s">
        <v>119</v>
      </c>
      <c r="E101" s="3" t="s">
        <v>46</v>
      </c>
      <c r="F101" s="3">
        <v>10</v>
      </c>
      <c r="G101" s="3">
        <v>1</v>
      </c>
      <c r="H101" s="4">
        <f t="shared" si="1"/>
        <v>10</v>
      </c>
    </row>
    <row r="102" spans="2:8" x14ac:dyDescent="0.25">
      <c r="B102" s="3" t="s">
        <v>394</v>
      </c>
      <c r="C102" s="3" t="s">
        <v>105</v>
      </c>
      <c r="D102" s="3" t="s">
        <v>120</v>
      </c>
      <c r="E102" s="3" t="s">
        <v>121</v>
      </c>
      <c r="F102" s="3">
        <v>2</v>
      </c>
      <c r="G102" s="3">
        <v>3</v>
      </c>
      <c r="H102" s="4">
        <f t="shared" si="1"/>
        <v>6</v>
      </c>
    </row>
    <row r="103" spans="2:8" x14ac:dyDescent="0.25">
      <c r="B103" s="3" t="s">
        <v>394</v>
      </c>
      <c r="C103" s="3" t="s">
        <v>105</v>
      </c>
      <c r="D103" s="3" t="s">
        <v>122</v>
      </c>
      <c r="E103" s="3" t="s">
        <v>121</v>
      </c>
      <c r="F103" s="3">
        <v>1</v>
      </c>
      <c r="G103" s="3">
        <v>2</v>
      </c>
      <c r="H103" s="4">
        <f t="shared" si="1"/>
        <v>2</v>
      </c>
    </row>
    <row r="104" spans="2:8" x14ac:dyDescent="0.25">
      <c r="B104" s="3" t="s">
        <v>395</v>
      </c>
      <c r="C104" s="3" t="s">
        <v>105</v>
      </c>
      <c r="D104" s="3" t="s">
        <v>123</v>
      </c>
      <c r="E104" s="3" t="s">
        <v>33</v>
      </c>
      <c r="F104" s="3">
        <v>1</v>
      </c>
      <c r="G104" s="3">
        <v>500</v>
      </c>
      <c r="H104" s="4">
        <f t="shared" si="1"/>
        <v>500</v>
      </c>
    </row>
    <row r="105" spans="2:8" x14ac:dyDescent="0.25">
      <c r="B105" s="3" t="s">
        <v>395</v>
      </c>
      <c r="C105" s="3" t="s">
        <v>105</v>
      </c>
      <c r="D105" s="3" t="s">
        <v>124</v>
      </c>
      <c r="E105" s="3" t="s">
        <v>34</v>
      </c>
      <c r="F105" s="3">
        <v>1</v>
      </c>
      <c r="G105" s="3">
        <v>1.5</v>
      </c>
      <c r="H105" s="4">
        <f t="shared" si="1"/>
        <v>1.5</v>
      </c>
    </row>
    <row r="106" spans="2:8" x14ac:dyDescent="0.25">
      <c r="B106" s="3" t="s">
        <v>395</v>
      </c>
      <c r="C106" s="3" t="s">
        <v>105</v>
      </c>
      <c r="D106" s="3" t="s">
        <v>125</v>
      </c>
      <c r="E106" s="3" t="s">
        <v>121</v>
      </c>
      <c r="F106" s="3">
        <v>1</v>
      </c>
      <c r="G106" s="3">
        <v>2</v>
      </c>
      <c r="H106" s="4">
        <f t="shared" si="1"/>
        <v>2</v>
      </c>
    </row>
    <row r="107" spans="2:8" x14ac:dyDescent="0.25">
      <c r="B107" s="3" t="s">
        <v>395</v>
      </c>
      <c r="C107" s="3" t="s">
        <v>105</v>
      </c>
      <c r="D107" s="3" t="s">
        <v>126</v>
      </c>
      <c r="E107" s="3" t="s">
        <v>34</v>
      </c>
      <c r="F107" s="3">
        <v>201</v>
      </c>
      <c r="G107" s="3">
        <v>2</v>
      </c>
      <c r="H107" s="4">
        <f t="shared" si="1"/>
        <v>402</v>
      </c>
    </row>
    <row r="108" spans="2:8" x14ac:dyDescent="0.25">
      <c r="B108" s="3" t="s">
        <v>395</v>
      </c>
      <c r="C108" s="3" t="s">
        <v>105</v>
      </c>
      <c r="D108" s="3" t="s">
        <v>127</v>
      </c>
      <c r="E108" s="3" t="s">
        <v>34</v>
      </c>
      <c r="F108" s="3">
        <v>0.5</v>
      </c>
      <c r="G108" s="3">
        <v>0.5</v>
      </c>
      <c r="H108" s="4">
        <f t="shared" si="1"/>
        <v>0.25</v>
      </c>
    </row>
    <row r="109" spans="2:8" x14ac:dyDescent="0.25">
      <c r="B109" s="3" t="s">
        <v>395</v>
      </c>
      <c r="C109" s="3" t="s">
        <v>105</v>
      </c>
      <c r="D109" s="3" t="s">
        <v>128</v>
      </c>
      <c r="E109" s="3" t="s">
        <v>34</v>
      </c>
      <c r="F109" s="3">
        <v>2</v>
      </c>
      <c r="G109" s="3">
        <v>11</v>
      </c>
      <c r="H109" s="4">
        <f t="shared" si="1"/>
        <v>22</v>
      </c>
    </row>
    <row r="110" spans="2:8" x14ac:dyDescent="0.25">
      <c r="B110" s="3" t="s">
        <v>395</v>
      </c>
      <c r="C110" s="3" t="s">
        <v>105</v>
      </c>
      <c r="D110" s="3" t="s">
        <v>129</v>
      </c>
      <c r="E110" s="3" t="s">
        <v>34</v>
      </c>
      <c r="F110" s="3">
        <v>50</v>
      </c>
      <c r="G110" s="3">
        <v>0.1</v>
      </c>
      <c r="H110" s="4">
        <f t="shared" si="1"/>
        <v>5</v>
      </c>
    </row>
    <row r="111" spans="2:8" x14ac:dyDescent="0.25">
      <c r="B111" s="3" t="s">
        <v>395</v>
      </c>
      <c r="C111" s="3" t="s">
        <v>105</v>
      </c>
      <c r="D111" s="3" t="s">
        <v>130</v>
      </c>
      <c r="E111" s="3" t="s">
        <v>34</v>
      </c>
      <c r="F111" s="3">
        <v>1.2</v>
      </c>
      <c r="G111" s="3">
        <v>7</v>
      </c>
      <c r="H111" s="4">
        <f t="shared" si="1"/>
        <v>8.4</v>
      </c>
    </row>
    <row r="112" spans="2:8" x14ac:dyDescent="0.25">
      <c r="B112" s="3" t="s">
        <v>395</v>
      </c>
      <c r="C112" s="3" t="s">
        <v>105</v>
      </c>
      <c r="D112" s="3" t="s">
        <v>131</v>
      </c>
      <c r="E112" s="3" t="s">
        <v>33</v>
      </c>
      <c r="F112" s="3">
        <v>1</v>
      </c>
      <c r="G112" s="3">
        <v>380</v>
      </c>
      <c r="H112" s="4">
        <f t="shared" si="1"/>
        <v>380</v>
      </c>
    </row>
    <row r="113" spans="2:8" x14ac:dyDescent="0.25">
      <c r="B113" s="3" t="s">
        <v>395</v>
      </c>
      <c r="C113" s="3" t="s">
        <v>105</v>
      </c>
      <c r="D113" s="3" t="s">
        <v>132</v>
      </c>
      <c r="E113" s="3" t="s">
        <v>33</v>
      </c>
      <c r="F113" s="3">
        <v>2</v>
      </c>
      <c r="G113" s="3">
        <v>3</v>
      </c>
      <c r="H113" s="4">
        <f t="shared" si="1"/>
        <v>6</v>
      </c>
    </row>
    <row r="114" spans="2:8" x14ac:dyDescent="0.25">
      <c r="B114" s="3" t="s">
        <v>395</v>
      </c>
      <c r="C114" s="3" t="s">
        <v>105</v>
      </c>
      <c r="D114" s="3" t="s">
        <v>133</v>
      </c>
      <c r="E114" s="3" t="s">
        <v>51</v>
      </c>
      <c r="F114" s="3">
        <v>10</v>
      </c>
      <c r="G114" s="3">
        <v>400</v>
      </c>
      <c r="H114" s="4">
        <f t="shared" si="1"/>
        <v>4000</v>
      </c>
    </row>
    <row r="115" spans="2:8" x14ac:dyDescent="0.25">
      <c r="B115" s="3" t="s">
        <v>395</v>
      </c>
      <c r="C115" s="3" t="s">
        <v>105</v>
      </c>
      <c r="D115" s="3" t="s">
        <v>134</v>
      </c>
      <c r="E115" s="3" t="s">
        <v>46</v>
      </c>
      <c r="F115" s="3">
        <v>20</v>
      </c>
      <c r="G115" s="3">
        <v>1.4</v>
      </c>
      <c r="H115" s="4">
        <f t="shared" si="1"/>
        <v>28</v>
      </c>
    </row>
    <row r="116" spans="2:8" x14ac:dyDescent="0.25">
      <c r="B116" s="3" t="s">
        <v>395</v>
      </c>
      <c r="C116" s="3" t="s">
        <v>105</v>
      </c>
      <c r="D116" s="3" t="s">
        <v>135</v>
      </c>
      <c r="E116" s="3" t="s">
        <v>33</v>
      </c>
      <c r="F116" s="3">
        <v>50</v>
      </c>
      <c r="G116" s="3">
        <v>0.8</v>
      </c>
      <c r="H116" s="4">
        <f t="shared" si="1"/>
        <v>40</v>
      </c>
    </row>
    <row r="117" spans="2:8" x14ac:dyDescent="0.25">
      <c r="B117" s="3" t="s">
        <v>395</v>
      </c>
      <c r="C117" s="3" t="s">
        <v>105</v>
      </c>
      <c r="D117" s="3" t="s">
        <v>136</v>
      </c>
      <c r="E117" s="3" t="s">
        <v>46</v>
      </c>
      <c r="F117" s="3">
        <v>2</v>
      </c>
      <c r="G117" s="3">
        <v>0.7</v>
      </c>
      <c r="H117" s="4">
        <f t="shared" si="1"/>
        <v>1.4</v>
      </c>
    </row>
    <row r="118" spans="2:8" x14ac:dyDescent="0.25">
      <c r="B118" s="3" t="s">
        <v>395</v>
      </c>
      <c r="C118" s="3" t="s">
        <v>105</v>
      </c>
      <c r="D118" s="3" t="s">
        <v>137</v>
      </c>
      <c r="E118" s="3" t="s">
        <v>34</v>
      </c>
      <c r="F118" s="3">
        <v>20</v>
      </c>
      <c r="G118" s="3">
        <v>0.2</v>
      </c>
      <c r="H118" s="4">
        <f t="shared" si="1"/>
        <v>4</v>
      </c>
    </row>
    <row r="119" spans="2:8" x14ac:dyDescent="0.25">
      <c r="B119" s="3" t="s">
        <v>395</v>
      </c>
      <c r="C119" s="3" t="s">
        <v>105</v>
      </c>
      <c r="D119" s="3" t="s">
        <v>138</v>
      </c>
      <c r="E119" s="3" t="s">
        <v>121</v>
      </c>
      <c r="F119" s="3">
        <v>5</v>
      </c>
      <c r="G119" s="3">
        <v>1</v>
      </c>
      <c r="H119" s="4">
        <f t="shared" si="1"/>
        <v>5</v>
      </c>
    </row>
    <row r="120" spans="2:8" x14ac:dyDescent="0.25">
      <c r="B120" s="3" t="s">
        <v>395</v>
      </c>
      <c r="C120" s="3" t="s">
        <v>105</v>
      </c>
      <c r="D120" s="3" t="s">
        <v>139</v>
      </c>
      <c r="E120" s="3" t="s">
        <v>121</v>
      </c>
      <c r="F120" s="3">
        <v>2</v>
      </c>
      <c r="G120" s="3">
        <v>2.5</v>
      </c>
      <c r="H120" s="4">
        <f t="shared" si="1"/>
        <v>5</v>
      </c>
    </row>
    <row r="121" spans="2:8" x14ac:dyDescent="0.25">
      <c r="B121" s="3" t="s">
        <v>395</v>
      </c>
      <c r="C121" s="3" t="s">
        <v>105</v>
      </c>
      <c r="D121" s="3" t="s">
        <v>140</v>
      </c>
      <c r="E121" s="3" t="s">
        <v>121</v>
      </c>
      <c r="F121" s="3">
        <v>1</v>
      </c>
      <c r="G121" s="3">
        <v>3</v>
      </c>
      <c r="H121" s="4">
        <f t="shared" si="1"/>
        <v>3</v>
      </c>
    </row>
    <row r="122" spans="2:8" x14ac:dyDescent="0.25">
      <c r="B122" s="3" t="s">
        <v>395</v>
      </c>
      <c r="C122" s="3" t="s">
        <v>105</v>
      </c>
      <c r="D122" s="3" t="s">
        <v>141</v>
      </c>
      <c r="E122" s="3"/>
      <c r="F122" s="3"/>
      <c r="G122" s="3"/>
      <c r="H122" s="4">
        <f t="shared" si="1"/>
        <v>0</v>
      </c>
    </row>
    <row r="123" spans="2:8" x14ac:dyDescent="0.25">
      <c r="B123" s="3" t="s">
        <v>395</v>
      </c>
      <c r="C123" s="3" t="s">
        <v>105</v>
      </c>
      <c r="D123" s="3" t="s">
        <v>142</v>
      </c>
      <c r="E123" s="3" t="s">
        <v>121</v>
      </c>
      <c r="F123" s="3">
        <v>6</v>
      </c>
      <c r="G123" s="3">
        <v>3</v>
      </c>
      <c r="H123" s="4">
        <f t="shared" si="1"/>
        <v>18</v>
      </c>
    </row>
    <row r="124" spans="2:8" x14ac:dyDescent="0.25">
      <c r="B124" s="3" t="s">
        <v>395</v>
      </c>
      <c r="C124" s="3" t="s">
        <v>154</v>
      </c>
      <c r="D124" s="3" t="s">
        <v>143</v>
      </c>
      <c r="E124" s="3" t="s">
        <v>33</v>
      </c>
      <c r="F124" s="3">
        <v>10</v>
      </c>
      <c r="G124" s="3">
        <v>36</v>
      </c>
      <c r="H124" s="4">
        <f t="shared" si="1"/>
        <v>360</v>
      </c>
    </row>
    <row r="125" spans="2:8" x14ac:dyDescent="0.25">
      <c r="B125" s="3" t="s">
        <v>395</v>
      </c>
      <c r="C125" s="3" t="s">
        <v>154</v>
      </c>
      <c r="D125" s="3" t="s">
        <v>144</v>
      </c>
      <c r="E125" s="3" t="s">
        <v>33</v>
      </c>
      <c r="F125" s="3">
        <v>12</v>
      </c>
      <c r="G125" s="3">
        <v>42</v>
      </c>
      <c r="H125" s="4">
        <f t="shared" si="1"/>
        <v>504</v>
      </c>
    </row>
    <row r="126" spans="2:8" x14ac:dyDescent="0.25">
      <c r="B126" s="3" t="s">
        <v>395</v>
      </c>
      <c r="C126" s="3" t="s">
        <v>154</v>
      </c>
      <c r="D126" s="3" t="s">
        <v>145</v>
      </c>
      <c r="E126" s="3" t="s">
        <v>33</v>
      </c>
      <c r="F126" s="3">
        <v>14</v>
      </c>
      <c r="G126" s="3">
        <v>90</v>
      </c>
      <c r="H126" s="4">
        <f t="shared" si="1"/>
        <v>1260</v>
      </c>
    </row>
    <row r="127" spans="2:8" x14ac:dyDescent="0.25">
      <c r="B127" s="3" t="s">
        <v>395</v>
      </c>
      <c r="C127" s="3" t="s">
        <v>154</v>
      </c>
      <c r="D127" s="3" t="s">
        <v>146</v>
      </c>
      <c r="E127" s="3" t="s">
        <v>33</v>
      </c>
      <c r="F127" s="3">
        <v>10</v>
      </c>
      <c r="G127" s="3">
        <v>135</v>
      </c>
      <c r="H127" s="4">
        <f t="shared" si="1"/>
        <v>1350</v>
      </c>
    </row>
    <row r="128" spans="2:8" x14ac:dyDescent="0.25">
      <c r="B128" s="3" t="s">
        <v>395</v>
      </c>
      <c r="C128" s="3" t="s">
        <v>154</v>
      </c>
      <c r="D128" s="3" t="s">
        <v>147</v>
      </c>
      <c r="E128" s="3" t="s">
        <v>33</v>
      </c>
      <c r="F128" s="3">
        <v>4</v>
      </c>
      <c r="G128" s="3">
        <v>85</v>
      </c>
      <c r="H128" s="4">
        <f t="shared" si="1"/>
        <v>340</v>
      </c>
    </row>
    <row r="129" spans="2:8" x14ac:dyDescent="0.25">
      <c r="B129" s="3" t="s">
        <v>395</v>
      </c>
      <c r="C129" s="3" t="s">
        <v>154</v>
      </c>
      <c r="D129" s="3" t="s">
        <v>148</v>
      </c>
      <c r="E129" s="3" t="s">
        <v>33</v>
      </c>
      <c r="F129" s="3">
        <v>4</v>
      </c>
      <c r="G129" s="3">
        <v>110</v>
      </c>
      <c r="H129" s="4">
        <f t="shared" si="1"/>
        <v>440</v>
      </c>
    </row>
    <row r="130" spans="2:8" x14ac:dyDescent="0.25">
      <c r="B130" s="3" t="s">
        <v>395</v>
      </c>
      <c r="C130" s="3" t="s">
        <v>154</v>
      </c>
      <c r="D130" s="3" t="s">
        <v>149</v>
      </c>
      <c r="E130" s="3" t="s">
        <v>33</v>
      </c>
      <c r="F130" s="3">
        <v>2</v>
      </c>
      <c r="G130" s="3">
        <v>250</v>
      </c>
      <c r="H130" s="4">
        <f t="shared" si="1"/>
        <v>500</v>
      </c>
    </row>
    <row r="131" spans="2:8" x14ac:dyDescent="0.25">
      <c r="B131" s="3" t="s">
        <v>395</v>
      </c>
      <c r="C131" s="3" t="s">
        <v>154</v>
      </c>
      <c r="D131" s="3" t="s">
        <v>150</v>
      </c>
      <c r="E131" s="3" t="s">
        <v>33</v>
      </c>
      <c r="F131" s="3">
        <v>2</v>
      </c>
      <c r="G131" s="3">
        <v>40</v>
      </c>
      <c r="H131" s="4">
        <f t="shared" si="1"/>
        <v>80</v>
      </c>
    </row>
    <row r="132" spans="2:8" x14ac:dyDescent="0.25">
      <c r="B132" s="3" t="s">
        <v>395</v>
      </c>
      <c r="C132" s="3" t="s">
        <v>154</v>
      </c>
      <c r="D132" s="3" t="s">
        <v>151</v>
      </c>
      <c r="E132" s="3" t="s">
        <v>33</v>
      </c>
      <c r="F132" s="3">
        <v>4</v>
      </c>
      <c r="G132" s="3">
        <v>41</v>
      </c>
      <c r="H132" s="4">
        <f t="shared" si="1"/>
        <v>164</v>
      </c>
    </row>
    <row r="133" spans="2:8" x14ac:dyDescent="0.25">
      <c r="B133" s="3" t="s">
        <v>395</v>
      </c>
      <c r="C133" s="3" t="s">
        <v>154</v>
      </c>
      <c r="D133" s="3" t="s">
        <v>152</v>
      </c>
      <c r="E133" s="3" t="s">
        <v>33</v>
      </c>
      <c r="F133" s="3">
        <v>2</v>
      </c>
      <c r="G133" s="3">
        <v>42</v>
      </c>
      <c r="H133" s="4">
        <f t="shared" ref="H133:H196" si="2">+F133*G133</f>
        <v>84</v>
      </c>
    </row>
    <row r="134" spans="2:8" x14ac:dyDescent="0.25">
      <c r="B134" s="3" t="s">
        <v>395</v>
      </c>
      <c r="C134" s="3" t="s">
        <v>154</v>
      </c>
      <c r="D134" s="3" t="s">
        <v>153</v>
      </c>
      <c r="E134" s="3" t="s">
        <v>33</v>
      </c>
      <c r="F134" s="3">
        <v>3</v>
      </c>
      <c r="G134" s="3">
        <v>53</v>
      </c>
      <c r="H134" s="4">
        <f t="shared" si="2"/>
        <v>159</v>
      </c>
    </row>
    <row r="135" spans="2:8" x14ac:dyDescent="0.25">
      <c r="B135" s="3" t="s">
        <v>395</v>
      </c>
      <c r="C135" s="3" t="s">
        <v>155</v>
      </c>
      <c r="D135" s="3" t="s">
        <v>156</v>
      </c>
      <c r="E135" s="3" t="s">
        <v>33</v>
      </c>
      <c r="F135" s="3">
        <v>47</v>
      </c>
      <c r="G135" s="3">
        <v>6</v>
      </c>
      <c r="H135" s="4">
        <f t="shared" si="2"/>
        <v>282</v>
      </c>
    </row>
    <row r="136" spans="2:8" x14ac:dyDescent="0.25">
      <c r="B136" s="3" t="s">
        <v>395</v>
      </c>
      <c r="C136" s="3" t="s">
        <v>155</v>
      </c>
      <c r="D136" s="3" t="s">
        <v>157</v>
      </c>
      <c r="E136" s="3" t="s">
        <v>33</v>
      </c>
      <c r="F136" s="3">
        <v>3</v>
      </c>
      <c r="G136" s="3">
        <v>7</v>
      </c>
      <c r="H136" s="4">
        <f t="shared" si="2"/>
        <v>21</v>
      </c>
    </row>
    <row r="137" spans="2:8" x14ac:dyDescent="0.25">
      <c r="B137" s="3" t="s">
        <v>395</v>
      </c>
      <c r="C137" s="3" t="s">
        <v>155</v>
      </c>
      <c r="D137" s="3" t="s">
        <v>158</v>
      </c>
      <c r="E137" s="3" t="s">
        <v>33</v>
      </c>
      <c r="F137" s="3">
        <v>32</v>
      </c>
      <c r="G137" s="3">
        <v>12</v>
      </c>
      <c r="H137" s="4">
        <f t="shared" si="2"/>
        <v>384</v>
      </c>
    </row>
    <row r="138" spans="2:8" x14ac:dyDescent="0.25">
      <c r="B138" s="3" t="s">
        <v>395</v>
      </c>
      <c r="C138" s="3" t="s">
        <v>155</v>
      </c>
      <c r="D138" s="3" t="s">
        <v>159</v>
      </c>
      <c r="E138" s="3" t="s">
        <v>33</v>
      </c>
      <c r="F138" s="3">
        <v>30</v>
      </c>
      <c r="G138" s="3">
        <v>0.55000000000000004</v>
      </c>
      <c r="H138" s="4">
        <f t="shared" si="2"/>
        <v>16.5</v>
      </c>
    </row>
    <row r="139" spans="2:8" x14ac:dyDescent="0.25">
      <c r="B139" s="3" t="s">
        <v>395</v>
      </c>
      <c r="C139" s="3" t="s">
        <v>155</v>
      </c>
      <c r="D139" s="3" t="s">
        <v>160</v>
      </c>
      <c r="E139" s="3" t="s">
        <v>33</v>
      </c>
      <c r="F139" s="3">
        <v>30</v>
      </c>
      <c r="G139" s="3">
        <v>0.55000000000000004</v>
      </c>
      <c r="H139" s="4">
        <f t="shared" si="2"/>
        <v>16.5</v>
      </c>
    </row>
    <row r="140" spans="2:8" x14ac:dyDescent="0.25">
      <c r="B140" s="3" t="s">
        <v>395</v>
      </c>
      <c r="C140" s="3" t="s">
        <v>155</v>
      </c>
      <c r="D140" s="3" t="s">
        <v>161</v>
      </c>
      <c r="E140" s="3" t="s">
        <v>33</v>
      </c>
      <c r="F140" s="3">
        <v>3</v>
      </c>
      <c r="G140" s="3">
        <v>7</v>
      </c>
      <c r="H140" s="4">
        <f t="shared" si="2"/>
        <v>21</v>
      </c>
    </row>
    <row r="141" spans="2:8" x14ac:dyDescent="0.25">
      <c r="B141" s="3" t="s">
        <v>395</v>
      </c>
      <c r="C141" s="3" t="s">
        <v>155</v>
      </c>
      <c r="D141" s="3" t="s">
        <v>162</v>
      </c>
      <c r="E141" s="3" t="s">
        <v>33</v>
      </c>
      <c r="F141" s="3">
        <v>3</v>
      </c>
      <c r="G141" s="3">
        <v>10</v>
      </c>
      <c r="H141" s="4">
        <f t="shared" si="2"/>
        <v>30</v>
      </c>
    </row>
    <row r="142" spans="2:8" x14ac:dyDescent="0.25">
      <c r="B142" s="3" t="s">
        <v>395</v>
      </c>
      <c r="C142" s="3" t="s">
        <v>155</v>
      </c>
      <c r="D142" s="3" t="s">
        <v>163</v>
      </c>
      <c r="E142" s="3" t="s">
        <v>33</v>
      </c>
      <c r="F142" s="3">
        <v>5</v>
      </c>
      <c r="G142" s="3">
        <v>5</v>
      </c>
      <c r="H142" s="4">
        <f t="shared" si="2"/>
        <v>25</v>
      </c>
    </row>
    <row r="143" spans="2:8" x14ac:dyDescent="0.25">
      <c r="B143" s="3" t="s">
        <v>395</v>
      </c>
      <c r="C143" s="3" t="s">
        <v>155</v>
      </c>
      <c r="D143" s="3" t="s">
        <v>164</v>
      </c>
      <c r="E143" s="3" t="s">
        <v>33</v>
      </c>
      <c r="F143" s="3">
        <v>5</v>
      </c>
      <c r="G143" s="3">
        <v>2.5</v>
      </c>
      <c r="H143" s="4">
        <f t="shared" si="2"/>
        <v>12.5</v>
      </c>
    </row>
    <row r="144" spans="2:8" x14ac:dyDescent="0.25">
      <c r="B144" s="3" t="s">
        <v>395</v>
      </c>
      <c r="C144" s="3" t="s">
        <v>155</v>
      </c>
      <c r="D144" s="3" t="s">
        <v>165</v>
      </c>
      <c r="E144" s="3" t="s">
        <v>33</v>
      </c>
      <c r="F144" s="3">
        <v>5</v>
      </c>
      <c r="G144" s="3">
        <v>5</v>
      </c>
      <c r="H144" s="4">
        <f t="shared" si="2"/>
        <v>25</v>
      </c>
    </row>
    <row r="145" spans="2:8" x14ac:dyDescent="0.25">
      <c r="B145" s="3" t="s">
        <v>395</v>
      </c>
      <c r="C145" s="3" t="s">
        <v>155</v>
      </c>
      <c r="D145" s="3" t="s">
        <v>166</v>
      </c>
      <c r="E145" s="3" t="s">
        <v>33</v>
      </c>
      <c r="F145" s="3">
        <v>6</v>
      </c>
      <c r="G145" s="3">
        <v>10</v>
      </c>
      <c r="H145" s="4">
        <f t="shared" si="2"/>
        <v>60</v>
      </c>
    </row>
    <row r="146" spans="2:8" x14ac:dyDescent="0.25">
      <c r="B146" s="3" t="s">
        <v>395</v>
      </c>
      <c r="C146" s="3" t="s">
        <v>155</v>
      </c>
      <c r="D146" s="3" t="s">
        <v>167</v>
      </c>
      <c r="E146" s="3" t="s">
        <v>33</v>
      </c>
      <c r="F146" s="3">
        <v>3</v>
      </c>
      <c r="G146" s="3">
        <v>8</v>
      </c>
      <c r="H146" s="4">
        <f t="shared" si="2"/>
        <v>24</v>
      </c>
    </row>
    <row r="147" spans="2:8" x14ac:dyDescent="0.25">
      <c r="B147" s="3" t="s">
        <v>395</v>
      </c>
      <c r="C147" s="3" t="s">
        <v>155</v>
      </c>
      <c r="D147" s="3" t="s">
        <v>168</v>
      </c>
      <c r="E147" s="3" t="s">
        <v>33</v>
      </c>
      <c r="F147" s="3">
        <v>5</v>
      </c>
      <c r="G147" s="3">
        <v>5</v>
      </c>
      <c r="H147" s="4">
        <f t="shared" si="2"/>
        <v>25</v>
      </c>
    </row>
    <row r="148" spans="2:8" x14ac:dyDescent="0.25">
      <c r="B148" s="3" t="s">
        <v>395</v>
      </c>
      <c r="C148" s="3" t="s">
        <v>155</v>
      </c>
      <c r="D148" s="3" t="s">
        <v>169</v>
      </c>
      <c r="E148" s="3" t="s">
        <v>33</v>
      </c>
      <c r="F148" s="3">
        <v>1</v>
      </c>
      <c r="G148" s="3">
        <v>40</v>
      </c>
      <c r="H148" s="4">
        <f t="shared" si="2"/>
        <v>40</v>
      </c>
    </row>
    <row r="149" spans="2:8" x14ac:dyDescent="0.25">
      <c r="B149" s="3" t="s">
        <v>395</v>
      </c>
      <c r="C149" s="3" t="s">
        <v>155</v>
      </c>
      <c r="D149" s="3" t="s">
        <v>170</v>
      </c>
      <c r="E149" s="3" t="s">
        <v>33</v>
      </c>
      <c r="F149" s="3">
        <v>5</v>
      </c>
      <c r="G149" s="3">
        <v>8.5</v>
      </c>
      <c r="H149" s="4">
        <f t="shared" si="2"/>
        <v>42.5</v>
      </c>
    </row>
    <row r="150" spans="2:8" x14ac:dyDescent="0.25">
      <c r="B150" s="3" t="s">
        <v>395</v>
      </c>
      <c r="C150" s="3" t="s">
        <v>155</v>
      </c>
      <c r="D150" s="3" t="s">
        <v>171</v>
      </c>
      <c r="E150" s="3" t="s">
        <v>33</v>
      </c>
      <c r="F150" s="3">
        <v>3</v>
      </c>
      <c r="G150" s="3">
        <v>12</v>
      </c>
      <c r="H150" s="4">
        <f t="shared" si="2"/>
        <v>36</v>
      </c>
    </row>
    <row r="151" spans="2:8" x14ac:dyDescent="0.25">
      <c r="B151" s="3" t="s">
        <v>395</v>
      </c>
      <c r="C151" s="3" t="s">
        <v>155</v>
      </c>
      <c r="D151" s="3" t="s">
        <v>172</v>
      </c>
      <c r="E151" s="3" t="s">
        <v>33</v>
      </c>
      <c r="F151" s="3">
        <v>1</v>
      </c>
      <c r="G151" s="3">
        <v>60</v>
      </c>
      <c r="H151" s="4">
        <f t="shared" si="2"/>
        <v>60</v>
      </c>
    </row>
    <row r="152" spans="2:8" x14ac:dyDescent="0.25">
      <c r="B152" s="3" t="s">
        <v>395</v>
      </c>
      <c r="C152" s="3" t="s">
        <v>155</v>
      </c>
      <c r="D152" s="3" t="s">
        <v>173</v>
      </c>
      <c r="E152" s="3" t="s">
        <v>33</v>
      </c>
      <c r="F152" s="3">
        <v>15</v>
      </c>
      <c r="G152" s="3">
        <v>2.5</v>
      </c>
      <c r="H152" s="4">
        <f t="shared" si="2"/>
        <v>37.5</v>
      </c>
    </row>
    <row r="153" spans="2:8" x14ac:dyDescent="0.25">
      <c r="B153" s="3" t="s">
        <v>395</v>
      </c>
      <c r="C153" s="3" t="s">
        <v>155</v>
      </c>
      <c r="D153" s="3" t="s">
        <v>174</v>
      </c>
      <c r="E153" s="3" t="s">
        <v>33</v>
      </c>
      <c r="F153" s="3">
        <v>10</v>
      </c>
      <c r="G153" s="3">
        <v>2.5</v>
      </c>
      <c r="H153" s="4">
        <f t="shared" si="2"/>
        <v>25</v>
      </c>
    </row>
    <row r="154" spans="2:8" x14ac:dyDescent="0.25">
      <c r="B154" s="3" t="s">
        <v>395</v>
      </c>
      <c r="C154" s="3" t="s">
        <v>155</v>
      </c>
      <c r="D154" s="3" t="s">
        <v>175</v>
      </c>
      <c r="E154" s="3" t="s">
        <v>33</v>
      </c>
      <c r="F154" s="3">
        <v>1</v>
      </c>
      <c r="G154" s="3">
        <v>25</v>
      </c>
      <c r="H154" s="4">
        <f t="shared" si="2"/>
        <v>25</v>
      </c>
    </row>
    <row r="155" spans="2:8" x14ac:dyDescent="0.25">
      <c r="B155" s="3" t="s">
        <v>395</v>
      </c>
      <c r="C155" s="3" t="s">
        <v>155</v>
      </c>
      <c r="D155" s="3" t="s">
        <v>176</v>
      </c>
      <c r="E155" s="3" t="s">
        <v>33</v>
      </c>
      <c r="F155" s="3">
        <v>1</v>
      </c>
      <c r="G155" s="3">
        <v>5</v>
      </c>
      <c r="H155" s="4">
        <f t="shared" si="2"/>
        <v>5</v>
      </c>
    </row>
    <row r="156" spans="2:8" x14ac:dyDescent="0.25">
      <c r="B156" s="3" t="s">
        <v>395</v>
      </c>
      <c r="C156" s="3" t="s">
        <v>155</v>
      </c>
      <c r="D156" s="3" t="s">
        <v>177</v>
      </c>
      <c r="E156" s="3" t="s">
        <v>33</v>
      </c>
      <c r="F156" s="3">
        <v>2</v>
      </c>
      <c r="G156" s="3">
        <v>15</v>
      </c>
      <c r="H156" s="4">
        <f t="shared" si="2"/>
        <v>30</v>
      </c>
    </row>
    <row r="157" spans="2:8" x14ac:dyDescent="0.25">
      <c r="B157" s="3" t="s">
        <v>395</v>
      </c>
      <c r="C157" s="3" t="s">
        <v>155</v>
      </c>
      <c r="D157" s="3" t="s">
        <v>178</v>
      </c>
      <c r="E157" s="3" t="s">
        <v>33</v>
      </c>
      <c r="F157" s="3">
        <v>3</v>
      </c>
      <c r="G157" s="3">
        <v>15</v>
      </c>
      <c r="H157" s="4">
        <f t="shared" si="2"/>
        <v>45</v>
      </c>
    </row>
    <row r="158" spans="2:8" x14ac:dyDescent="0.25">
      <c r="B158" s="3" t="s">
        <v>395</v>
      </c>
      <c r="C158" s="3" t="s">
        <v>155</v>
      </c>
      <c r="D158" s="3" t="s">
        <v>179</v>
      </c>
      <c r="E158" s="3" t="s">
        <v>33</v>
      </c>
      <c r="F158" s="3">
        <v>5</v>
      </c>
      <c r="G158" s="3">
        <v>6</v>
      </c>
      <c r="H158" s="4">
        <f t="shared" si="2"/>
        <v>30</v>
      </c>
    </row>
    <row r="159" spans="2:8" x14ac:dyDescent="0.25">
      <c r="B159" s="3" t="s">
        <v>395</v>
      </c>
      <c r="C159" s="3" t="s">
        <v>155</v>
      </c>
      <c r="D159" s="3" t="s">
        <v>180</v>
      </c>
      <c r="E159" s="3" t="s">
        <v>33</v>
      </c>
      <c r="F159" s="3">
        <v>10</v>
      </c>
      <c r="G159" s="3">
        <v>5.5</v>
      </c>
      <c r="H159" s="4">
        <f t="shared" si="2"/>
        <v>55</v>
      </c>
    </row>
    <row r="160" spans="2:8" x14ac:dyDescent="0.25">
      <c r="B160" s="3" t="s">
        <v>395</v>
      </c>
      <c r="C160" s="3" t="s">
        <v>155</v>
      </c>
      <c r="D160" s="3" t="s">
        <v>181</v>
      </c>
      <c r="E160" s="3" t="s">
        <v>33</v>
      </c>
      <c r="F160" s="3">
        <v>15</v>
      </c>
      <c r="G160" s="3">
        <v>5.5</v>
      </c>
      <c r="H160" s="4">
        <f t="shared" si="2"/>
        <v>82.5</v>
      </c>
    </row>
    <row r="161" spans="2:8" x14ac:dyDescent="0.25">
      <c r="B161" s="3" t="s">
        <v>395</v>
      </c>
      <c r="C161" s="3" t="s">
        <v>155</v>
      </c>
      <c r="D161" s="3" t="s">
        <v>182</v>
      </c>
      <c r="E161" s="3" t="s">
        <v>33</v>
      </c>
      <c r="F161" s="3">
        <v>5</v>
      </c>
      <c r="G161" s="3">
        <v>12</v>
      </c>
      <c r="H161" s="4">
        <f t="shared" si="2"/>
        <v>60</v>
      </c>
    </row>
    <row r="162" spans="2:8" x14ac:dyDescent="0.25">
      <c r="B162" s="3" t="s">
        <v>395</v>
      </c>
      <c r="C162" s="3" t="s">
        <v>155</v>
      </c>
      <c r="D162" s="3" t="s">
        <v>183</v>
      </c>
      <c r="E162" s="3" t="s">
        <v>33</v>
      </c>
      <c r="F162" s="3">
        <v>5</v>
      </c>
      <c r="G162" s="3">
        <v>18</v>
      </c>
      <c r="H162" s="4">
        <f t="shared" si="2"/>
        <v>90</v>
      </c>
    </row>
    <row r="163" spans="2:8" x14ac:dyDescent="0.25">
      <c r="B163" s="3" t="s">
        <v>395</v>
      </c>
      <c r="C163" s="3" t="s">
        <v>155</v>
      </c>
      <c r="D163" s="3" t="s">
        <v>184</v>
      </c>
      <c r="E163" s="3" t="s">
        <v>33</v>
      </c>
      <c r="F163" s="3">
        <v>1</v>
      </c>
      <c r="G163" s="3">
        <v>60</v>
      </c>
      <c r="H163" s="4">
        <f t="shared" si="2"/>
        <v>60</v>
      </c>
    </row>
    <row r="164" spans="2:8" x14ac:dyDescent="0.25">
      <c r="B164" s="3" t="s">
        <v>395</v>
      </c>
      <c r="C164" s="3" t="s">
        <v>155</v>
      </c>
      <c r="D164" s="3" t="s">
        <v>185</v>
      </c>
      <c r="E164" s="3" t="s">
        <v>33</v>
      </c>
      <c r="F164" s="3">
        <v>530</v>
      </c>
      <c r="G164" s="3">
        <v>0.45</v>
      </c>
      <c r="H164" s="4">
        <f t="shared" si="2"/>
        <v>238.5</v>
      </c>
    </row>
    <row r="165" spans="2:8" x14ac:dyDescent="0.25">
      <c r="B165" s="3" t="s">
        <v>395</v>
      </c>
      <c r="C165" s="3" t="s">
        <v>155</v>
      </c>
      <c r="D165" s="3" t="s">
        <v>186</v>
      </c>
      <c r="E165" s="3" t="s">
        <v>33</v>
      </c>
      <c r="F165" s="3">
        <v>800</v>
      </c>
      <c r="G165" s="3">
        <v>0.35</v>
      </c>
      <c r="H165" s="4">
        <f t="shared" si="2"/>
        <v>280</v>
      </c>
    </row>
    <row r="166" spans="2:8" x14ac:dyDescent="0.25">
      <c r="B166" s="3" t="s">
        <v>395</v>
      </c>
      <c r="C166" s="3" t="s">
        <v>155</v>
      </c>
      <c r="D166" s="3" t="s">
        <v>187</v>
      </c>
      <c r="E166" s="3" t="s">
        <v>33</v>
      </c>
      <c r="F166" s="3">
        <v>200</v>
      </c>
      <c r="G166" s="3">
        <v>3.3</v>
      </c>
      <c r="H166" s="4">
        <f t="shared" si="2"/>
        <v>660</v>
      </c>
    </row>
    <row r="167" spans="2:8" x14ac:dyDescent="0.25">
      <c r="B167" s="3" t="s">
        <v>395</v>
      </c>
      <c r="C167" s="3" t="s">
        <v>155</v>
      </c>
      <c r="D167" s="3" t="s">
        <v>188</v>
      </c>
      <c r="E167" s="3" t="s">
        <v>33</v>
      </c>
      <c r="F167" s="3">
        <v>100</v>
      </c>
      <c r="G167" s="3">
        <v>2.65</v>
      </c>
      <c r="H167" s="4">
        <f t="shared" si="2"/>
        <v>265</v>
      </c>
    </row>
    <row r="168" spans="2:8" x14ac:dyDescent="0.25">
      <c r="B168" s="3" t="s">
        <v>395</v>
      </c>
      <c r="C168" s="3" t="s">
        <v>155</v>
      </c>
      <c r="D168" s="3" t="s">
        <v>189</v>
      </c>
      <c r="E168" s="3" t="s">
        <v>33</v>
      </c>
      <c r="F168" s="3">
        <v>100</v>
      </c>
      <c r="G168" s="3">
        <v>1.9</v>
      </c>
      <c r="H168" s="4">
        <f t="shared" si="2"/>
        <v>190</v>
      </c>
    </row>
    <row r="169" spans="2:8" x14ac:dyDescent="0.25">
      <c r="B169" s="3" t="s">
        <v>395</v>
      </c>
      <c r="C169" s="3" t="s">
        <v>155</v>
      </c>
      <c r="D169" s="3" t="s">
        <v>190</v>
      </c>
      <c r="E169" s="3" t="s">
        <v>33</v>
      </c>
      <c r="F169" s="3">
        <v>200</v>
      </c>
      <c r="G169" s="3">
        <v>1.6</v>
      </c>
      <c r="H169" s="4">
        <f t="shared" si="2"/>
        <v>320</v>
      </c>
    </row>
    <row r="170" spans="2:8" x14ac:dyDescent="0.25">
      <c r="B170" s="3" t="s">
        <v>395</v>
      </c>
      <c r="C170" s="3" t="s">
        <v>155</v>
      </c>
      <c r="D170" s="3" t="s">
        <v>191</v>
      </c>
      <c r="E170" s="3" t="s">
        <v>33</v>
      </c>
      <c r="F170" s="3">
        <v>500</v>
      </c>
      <c r="G170" s="3">
        <v>0.15</v>
      </c>
      <c r="H170" s="4">
        <f t="shared" si="2"/>
        <v>75</v>
      </c>
    </row>
    <row r="171" spans="2:8" x14ac:dyDescent="0.25">
      <c r="B171" s="3" t="s">
        <v>395</v>
      </c>
      <c r="C171" s="3" t="s">
        <v>155</v>
      </c>
      <c r="D171" s="3" t="s">
        <v>192</v>
      </c>
      <c r="E171" s="3" t="s">
        <v>33</v>
      </c>
      <c r="F171" s="3">
        <v>500</v>
      </c>
      <c r="G171" s="3">
        <v>0.15</v>
      </c>
      <c r="H171" s="4">
        <f t="shared" si="2"/>
        <v>75</v>
      </c>
    </row>
    <row r="172" spans="2:8" x14ac:dyDescent="0.25">
      <c r="B172" s="3" t="s">
        <v>395</v>
      </c>
      <c r="C172" s="3" t="s">
        <v>155</v>
      </c>
      <c r="D172" s="3" t="s">
        <v>193</v>
      </c>
      <c r="E172" s="3" t="s">
        <v>33</v>
      </c>
      <c r="F172" s="3">
        <v>50</v>
      </c>
      <c r="G172" s="3">
        <v>0.15</v>
      </c>
      <c r="H172" s="4">
        <f t="shared" si="2"/>
        <v>7.5</v>
      </c>
    </row>
    <row r="173" spans="2:8" x14ac:dyDescent="0.25">
      <c r="B173" s="3" t="s">
        <v>395</v>
      </c>
      <c r="C173" s="3" t="s">
        <v>155</v>
      </c>
      <c r="D173" s="3" t="s">
        <v>194</v>
      </c>
      <c r="E173" s="3" t="s">
        <v>33</v>
      </c>
      <c r="F173" s="3">
        <v>7200</v>
      </c>
      <c r="G173" s="3">
        <v>0.1</v>
      </c>
      <c r="H173" s="4">
        <f t="shared" si="2"/>
        <v>720</v>
      </c>
    </row>
    <row r="174" spans="2:8" x14ac:dyDescent="0.25">
      <c r="B174" s="3" t="s">
        <v>395</v>
      </c>
      <c r="C174" s="3" t="s">
        <v>155</v>
      </c>
      <c r="D174" s="3" t="s">
        <v>195</v>
      </c>
      <c r="E174" s="3" t="s">
        <v>33</v>
      </c>
      <c r="F174" s="3">
        <v>600</v>
      </c>
      <c r="G174" s="3">
        <v>0.65</v>
      </c>
      <c r="H174" s="4">
        <f t="shared" si="2"/>
        <v>390</v>
      </c>
    </row>
    <row r="175" spans="2:8" x14ac:dyDescent="0.25">
      <c r="B175" s="3" t="s">
        <v>395</v>
      </c>
      <c r="C175" s="3" t="s">
        <v>155</v>
      </c>
      <c r="D175" s="3" t="s">
        <v>196</v>
      </c>
      <c r="E175" s="3" t="s">
        <v>33</v>
      </c>
      <c r="F175" s="3">
        <v>600</v>
      </c>
      <c r="G175" s="3">
        <v>1.7</v>
      </c>
      <c r="H175" s="4">
        <f t="shared" si="2"/>
        <v>1020</v>
      </c>
    </row>
    <row r="176" spans="2:8" x14ac:dyDescent="0.25">
      <c r="B176" s="3" t="s">
        <v>395</v>
      </c>
      <c r="C176" s="3" t="s">
        <v>155</v>
      </c>
      <c r="D176" s="3" t="s">
        <v>197</v>
      </c>
      <c r="E176" s="3" t="s">
        <v>33</v>
      </c>
      <c r="F176" s="3">
        <v>200</v>
      </c>
      <c r="G176" s="3">
        <v>0.35</v>
      </c>
      <c r="H176" s="4">
        <f t="shared" si="2"/>
        <v>70</v>
      </c>
    </row>
    <row r="177" spans="2:8" x14ac:dyDescent="0.25">
      <c r="B177" s="3" t="s">
        <v>395</v>
      </c>
      <c r="C177" s="3" t="s">
        <v>155</v>
      </c>
      <c r="D177" s="3" t="s">
        <v>198</v>
      </c>
      <c r="E177" s="3" t="s">
        <v>33</v>
      </c>
      <c r="F177" s="3">
        <v>400</v>
      </c>
      <c r="G177" s="3">
        <v>0.45</v>
      </c>
      <c r="H177" s="4">
        <f t="shared" si="2"/>
        <v>180</v>
      </c>
    </row>
    <row r="178" spans="2:8" x14ac:dyDescent="0.25">
      <c r="B178" s="3" t="s">
        <v>395</v>
      </c>
      <c r="C178" s="3" t="s">
        <v>155</v>
      </c>
      <c r="D178" s="3" t="s">
        <v>199</v>
      </c>
      <c r="E178" s="3" t="s">
        <v>33</v>
      </c>
      <c r="F178" s="3">
        <v>400</v>
      </c>
      <c r="G178" s="3">
        <v>0.35</v>
      </c>
      <c r="H178" s="4">
        <f t="shared" si="2"/>
        <v>140</v>
      </c>
    </row>
    <row r="179" spans="2:8" x14ac:dyDescent="0.25">
      <c r="B179" s="3" t="s">
        <v>395</v>
      </c>
      <c r="C179" s="3" t="s">
        <v>155</v>
      </c>
      <c r="D179" s="3" t="s">
        <v>200</v>
      </c>
      <c r="E179" s="3" t="s">
        <v>33</v>
      </c>
      <c r="F179" s="3">
        <v>20</v>
      </c>
      <c r="G179" s="3">
        <v>0.05</v>
      </c>
      <c r="H179" s="4">
        <f t="shared" si="2"/>
        <v>1</v>
      </c>
    </row>
    <row r="180" spans="2:8" x14ac:dyDescent="0.25">
      <c r="B180" s="3" t="s">
        <v>395</v>
      </c>
      <c r="C180" s="3" t="s">
        <v>155</v>
      </c>
      <c r="D180" s="3" t="s">
        <v>201</v>
      </c>
      <c r="E180" s="3" t="s">
        <v>33</v>
      </c>
      <c r="F180" s="3">
        <v>14</v>
      </c>
      <c r="G180" s="3">
        <v>4</v>
      </c>
      <c r="H180" s="4">
        <f t="shared" si="2"/>
        <v>56</v>
      </c>
    </row>
    <row r="181" spans="2:8" x14ac:dyDescent="0.25">
      <c r="B181" s="3" t="s">
        <v>395</v>
      </c>
      <c r="C181" s="3" t="s">
        <v>155</v>
      </c>
      <c r="D181" s="3" t="s">
        <v>202</v>
      </c>
      <c r="E181" s="3" t="s">
        <v>33</v>
      </c>
      <c r="F181" s="3">
        <v>24</v>
      </c>
      <c r="G181" s="3">
        <v>1</v>
      </c>
      <c r="H181" s="4">
        <f t="shared" si="2"/>
        <v>24</v>
      </c>
    </row>
    <row r="182" spans="2:8" x14ac:dyDescent="0.25">
      <c r="B182" s="3" t="s">
        <v>395</v>
      </c>
      <c r="C182" s="3" t="s">
        <v>155</v>
      </c>
      <c r="D182" s="3" t="s">
        <v>203</v>
      </c>
      <c r="E182" s="3" t="s">
        <v>33</v>
      </c>
      <c r="F182" s="3">
        <v>34</v>
      </c>
      <c r="G182" s="3">
        <v>0.15</v>
      </c>
      <c r="H182" s="4">
        <f t="shared" si="2"/>
        <v>5.0999999999999996</v>
      </c>
    </row>
    <row r="183" spans="2:8" x14ac:dyDescent="0.25">
      <c r="B183" s="3" t="s">
        <v>395</v>
      </c>
      <c r="C183" s="3" t="s">
        <v>155</v>
      </c>
      <c r="D183" s="3" t="s">
        <v>204</v>
      </c>
      <c r="E183" s="3" t="s">
        <v>33</v>
      </c>
      <c r="F183" s="3">
        <v>30</v>
      </c>
      <c r="G183" s="3">
        <v>0.2</v>
      </c>
      <c r="H183" s="4">
        <f t="shared" si="2"/>
        <v>6</v>
      </c>
    </row>
    <row r="184" spans="2:8" x14ac:dyDescent="0.25">
      <c r="B184" s="3" t="s">
        <v>395</v>
      </c>
      <c r="C184" s="3" t="s">
        <v>155</v>
      </c>
      <c r="D184" s="3" t="s">
        <v>205</v>
      </c>
      <c r="E184" s="3" t="s">
        <v>33</v>
      </c>
      <c r="F184" s="3">
        <v>3</v>
      </c>
      <c r="G184" s="3">
        <v>5</v>
      </c>
      <c r="H184" s="4">
        <f t="shared" si="2"/>
        <v>15</v>
      </c>
    </row>
    <row r="185" spans="2:8" x14ac:dyDescent="0.25">
      <c r="B185" s="3" t="s">
        <v>395</v>
      </c>
      <c r="C185" s="3" t="s">
        <v>155</v>
      </c>
      <c r="D185" s="3" t="s">
        <v>206</v>
      </c>
      <c r="E185" s="3" t="s">
        <v>33</v>
      </c>
      <c r="F185" s="3">
        <v>15</v>
      </c>
      <c r="G185" s="3">
        <v>4</v>
      </c>
      <c r="H185" s="4">
        <f t="shared" si="2"/>
        <v>60</v>
      </c>
    </row>
    <row r="186" spans="2:8" x14ac:dyDescent="0.25">
      <c r="B186" s="3" t="s">
        <v>395</v>
      </c>
      <c r="C186" s="3" t="s">
        <v>155</v>
      </c>
      <c r="D186" s="3" t="s">
        <v>207</v>
      </c>
      <c r="E186" s="3" t="s">
        <v>33</v>
      </c>
      <c r="F186" s="3">
        <v>1</v>
      </c>
      <c r="G186" s="3">
        <v>5</v>
      </c>
      <c r="H186" s="4">
        <f t="shared" si="2"/>
        <v>5</v>
      </c>
    </row>
    <row r="187" spans="2:8" x14ac:dyDescent="0.25">
      <c r="B187" s="3" t="s">
        <v>395</v>
      </c>
      <c r="C187" s="3" t="s">
        <v>155</v>
      </c>
      <c r="D187" s="3" t="s">
        <v>208</v>
      </c>
      <c r="E187" s="3" t="s">
        <v>33</v>
      </c>
      <c r="F187" s="3">
        <v>5</v>
      </c>
      <c r="G187" s="3">
        <v>1.5</v>
      </c>
      <c r="H187" s="4">
        <f t="shared" si="2"/>
        <v>7.5</v>
      </c>
    </row>
    <row r="188" spans="2:8" x14ac:dyDescent="0.25">
      <c r="B188" s="3" t="s">
        <v>395</v>
      </c>
      <c r="C188" s="3" t="s">
        <v>155</v>
      </c>
      <c r="D188" s="3" t="s">
        <v>209</v>
      </c>
      <c r="E188" s="3" t="s">
        <v>33</v>
      </c>
      <c r="F188" s="3">
        <v>10</v>
      </c>
      <c r="G188" s="3">
        <v>1.8</v>
      </c>
      <c r="H188" s="4">
        <f t="shared" si="2"/>
        <v>18</v>
      </c>
    </row>
    <row r="189" spans="2:8" x14ac:dyDescent="0.25">
      <c r="B189" s="3" t="s">
        <v>395</v>
      </c>
      <c r="C189" s="3" t="s">
        <v>155</v>
      </c>
      <c r="D189" s="3" t="s">
        <v>210</v>
      </c>
      <c r="E189" s="3" t="s">
        <v>33</v>
      </c>
      <c r="F189" s="3">
        <v>10</v>
      </c>
      <c r="G189" s="3">
        <v>2.4</v>
      </c>
      <c r="H189" s="4">
        <f t="shared" si="2"/>
        <v>24</v>
      </c>
    </row>
    <row r="190" spans="2:8" x14ac:dyDescent="0.25">
      <c r="B190" s="3" t="s">
        <v>395</v>
      </c>
      <c r="C190" s="3" t="s">
        <v>155</v>
      </c>
      <c r="D190" s="3" t="s">
        <v>211</v>
      </c>
      <c r="E190" s="3" t="s">
        <v>33</v>
      </c>
      <c r="F190" s="3">
        <v>5</v>
      </c>
      <c r="G190" s="3">
        <v>2.8</v>
      </c>
      <c r="H190" s="4">
        <f t="shared" si="2"/>
        <v>14</v>
      </c>
    </row>
    <row r="191" spans="2:8" x14ac:dyDescent="0.25">
      <c r="B191" s="3" t="s">
        <v>395</v>
      </c>
      <c r="C191" s="3" t="s">
        <v>155</v>
      </c>
      <c r="D191" s="3" t="s">
        <v>212</v>
      </c>
      <c r="E191" s="3" t="s">
        <v>33</v>
      </c>
      <c r="F191" s="3">
        <v>50</v>
      </c>
      <c r="G191" s="3">
        <v>0.8</v>
      </c>
      <c r="H191" s="4">
        <f t="shared" si="2"/>
        <v>40</v>
      </c>
    </row>
    <row r="192" spans="2:8" x14ac:dyDescent="0.25">
      <c r="B192" s="3" t="s">
        <v>395</v>
      </c>
      <c r="C192" s="3" t="s">
        <v>155</v>
      </c>
      <c r="D192" s="3" t="s">
        <v>213</v>
      </c>
      <c r="E192" s="3" t="s">
        <v>33</v>
      </c>
      <c r="F192" s="3">
        <v>10</v>
      </c>
      <c r="G192" s="3">
        <v>1</v>
      </c>
      <c r="H192" s="4">
        <f t="shared" si="2"/>
        <v>10</v>
      </c>
    </row>
    <row r="193" spans="2:8" x14ac:dyDescent="0.25">
      <c r="B193" s="3" t="s">
        <v>395</v>
      </c>
      <c r="C193" s="3" t="s">
        <v>155</v>
      </c>
      <c r="D193" s="3" t="s">
        <v>214</v>
      </c>
      <c r="E193" s="3" t="s">
        <v>33</v>
      </c>
      <c r="F193" s="3">
        <v>10</v>
      </c>
      <c r="G193" s="3">
        <v>1</v>
      </c>
      <c r="H193" s="4">
        <f t="shared" si="2"/>
        <v>10</v>
      </c>
    </row>
    <row r="194" spans="2:8" x14ac:dyDescent="0.25">
      <c r="B194" s="3" t="s">
        <v>395</v>
      </c>
      <c r="C194" s="3" t="s">
        <v>155</v>
      </c>
      <c r="D194" s="3" t="s">
        <v>215</v>
      </c>
      <c r="E194" s="3" t="s">
        <v>33</v>
      </c>
      <c r="F194" s="3">
        <v>10</v>
      </c>
      <c r="G194" s="3">
        <v>1.5</v>
      </c>
      <c r="H194" s="4">
        <f t="shared" si="2"/>
        <v>15</v>
      </c>
    </row>
    <row r="195" spans="2:8" x14ac:dyDescent="0.25">
      <c r="B195" s="3" t="s">
        <v>395</v>
      </c>
      <c r="C195" s="3" t="s">
        <v>155</v>
      </c>
      <c r="D195" s="3" t="s">
        <v>216</v>
      </c>
      <c r="E195" s="3" t="s">
        <v>33</v>
      </c>
      <c r="F195" s="3">
        <v>1</v>
      </c>
      <c r="G195" s="3">
        <v>12</v>
      </c>
      <c r="H195" s="4">
        <f t="shared" si="2"/>
        <v>12</v>
      </c>
    </row>
    <row r="196" spans="2:8" x14ac:dyDescent="0.25">
      <c r="B196" s="3" t="s">
        <v>395</v>
      </c>
      <c r="C196" s="3" t="s">
        <v>155</v>
      </c>
      <c r="D196" s="3" t="s">
        <v>217</v>
      </c>
      <c r="E196" s="3" t="s">
        <v>33</v>
      </c>
      <c r="F196" s="3">
        <v>1</v>
      </c>
      <c r="G196" s="3">
        <v>25</v>
      </c>
      <c r="H196" s="4">
        <f t="shared" si="2"/>
        <v>25</v>
      </c>
    </row>
    <row r="197" spans="2:8" x14ac:dyDescent="0.25">
      <c r="B197" s="3" t="s">
        <v>395</v>
      </c>
      <c r="C197" s="3" t="s">
        <v>155</v>
      </c>
      <c r="D197" s="3" t="s">
        <v>218</v>
      </c>
      <c r="E197" s="3" t="s">
        <v>33</v>
      </c>
      <c r="F197" s="3">
        <v>1</v>
      </c>
      <c r="G197" s="3">
        <v>20</v>
      </c>
      <c r="H197" s="4">
        <f t="shared" ref="H197:H260" si="3">+F197*G197</f>
        <v>20</v>
      </c>
    </row>
    <row r="198" spans="2:8" x14ac:dyDescent="0.25">
      <c r="B198" s="3" t="s">
        <v>395</v>
      </c>
      <c r="C198" s="3" t="s">
        <v>155</v>
      </c>
      <c r="D198" s="3" t="s">
        <v>219</v>
      </c>
      <c r="E198" s="3" t="s">
        <v>33</v>
      </c>
      <c r="F198" s="3">
        <v>1</v>
      </c>
      <c r="G198" s="3">
        <v>20</v>
      </c>
      <c r="H198" s="4">
        <f t="shared" si="3"/>
        <v>20</v>
      </c>
    </row>
    <row r="199" spans="2:8" x14ac:dyDescent="0.25">
      <c r="B199" s="3" t="s">
        <v>395</v>
      </c>
      <c r="C199" s="3" t="s">
        <v>155</v>
      </c>
      <c r="D199" s="3" t="s">
        <v>220</v>
      </c>
      <c r="E199" s="3" t="s">
        <v>33</v>
      </c>
      <c r="F199" s="3">
        <v>5</v>
      </c>
      <c r="G199" s="3">
        <v>5</v>
      </c>
      <c r="H199" s="4">
        <f t="shared" si="3"/>
        <v>25</v>
      </c>
    </row>
    <row r="200" spans="2:8" x14ac:dyDescent="0.25">
      <c r="B200" s="3" t="s">
        <v>395</v>
      </c>
      <c r="C200" s="3" t="s">
        <v>155</v>
      </c>
      <c r="D200" s="3" t="s">
        <v>221</v>
      </c>
      <c r="E200" s="3" t="s">
        <v>33</v>
      </c>
      <c r="F200" s="3">
        <v>30</v>
      </c>
      <c r="G200" s="3">
        <v>4</v>
      </c>
      <c r="H200" s="4">
        <f t="shared" si="3"/>
        <v>120</v>
      </c>
    </row>
    <row r="201" spans="2:8" x14ac:dyDescent="0.25">
      <c r="B201" s="3" t="s">
        <v>395</v>
      </c>
      <c r="C201" s="3" t="s">
        <v>155</v>
      </c>
      <c r="D201" s="3" t="s">
        <v>222</v>
      </c>
      <c r="E201" s="3" t="s">
        <v>33</v>
      </c>
      <c r="F201" s="3">
        <v>10</v>
      </c>
      <c r="G201" s="3">
        <v>25</v>
      </c>
      <c r="H201" s="4">
        <f t="shared" si="3"/>
        <v>250</v>
      </c>
    </row>
    <row r="202" spans="2:8" x14ac:dyDescent="0.25">
      <c r="B202" s="3" t="s">
        <v>395</v>
      </c>
      <c r="C202" s="3" t="s">
        <v>155</v>
      </c>
      <c r="D202" s="3" t="s">
        <v>223</v>
      </c>
      <c r="E202" s="3" t="s">
        <v>33</v>
      </c>
      <c r="F202" s="3">
        <v>10</v>
      </c>
      <c r="G202" s="3">
        <v>4.5</v>
      </c>
      <c r="H202" s="4">
        <f t="shared" si="3"/>
        <v>45</v>
      </c>
    </row>
    <row r="203" spans="2:8" x14ac:dyDescent="0.25">
      <c r="B203" s="3" t="s">
        <v>395</v>
      </c>
      <c r="C203" s="3" t="s">
        <v>155</v>
      </c>
      <c r="D203" s="3" t="s">
        <v>224</v>
      </c>
      <c r="E203" s="3" t="s">
        <v>33</v>
      </c>
      <c r="F203" s="3">
        <v>10</v>
      </c>
      <c r="G203" s="3">
        <v>5.5</v>
      </c>
      <c r="H203" s="4">
        <f t="shared" si="3"/>
        <v>55</v>
      </c>
    </row>
    <row r="204" spans="2:8" x14ac:dyDescent="0.25">
      <c r="B204" s="3" t="s">
        <v>395</v>
      </c>
      <c r="C204" s="3" t="s">
        <v>155</v>
      </c>
      <c r="D204" s="3" t="s">
        <v>225</v>
      </c>
      <c r="E204" s="3" t="s">
        <v>33</v>
      </c>
      <c r="F204" s="3">
        <v>30</v>
      </c>
      <c r="G204" s="3">
        <v>2.8</v>
      </c>
      <c r="H204" s="4">
        <f t="shared" si="3"/>
        <v>84</v>
      </c>
    </row>
    <row r="205" spans="2:8" x14ac:dyDescent="0.25">
      <c r="B205" s="3" t="s">
        <v>395</v>
      </c>
      <c r="C205" s="3" t="s">
        <v>155</v>
      </c>
      <c r="D205" s="3" t="s">
        <v>226</v>
      </c>
      <c r="E205" s="3" t="s">
        <v>33</v>
      </c>
      <c r="F205" s="3">
        <v>5</v>
      </c>
      <c r="G205" s="3">
        <v>3</v>
      </c>
      <c r="H205" s="4">
        <f t="shared" si="3"/>
        <v>15</v>
      </c>
    </row>
    <row r="206" spans="2:8" x14ac:dyDescent="0.25">
      <c r="B206" s="3" t="s">
        <v>395</v>
      </c>
      <c r="C206" s="3" t="s">
        <v>155</v>
      </c>
      <c r="D206" s="3" t="s">
        <v>227</v>
      </c>
      <c r="E206" s="3" t="s">
        <v>33</v>
      </c>
      <c r="F206" s="3">
        <v>1</v>
      </c>
      <c r="G206" s="3">
        <v>4</v>
      </c>
      <c r="H206" s="4">
        <f t="shared" si="3"/>
        <v>4</v>
      </c>
    </row>
    <row r="207" spans="2:8" x14ac:dyDescent="0.25">
      <c r="B207" s="3" t="s">
        <v>395</v>
      </c>
      <c r="C207" s="3" t="s">
        <v>155</v>
      </c>
      <c r="D207" s="3" t="s">
        <v>228</v>
      </c>
      <c r="E207" s="3" t="s">
        <v>33</v>
      </c>
      <c r="F207" s="3">
        <v>80</v>
      </c>
      <c r="G207" s="3">
        <v>0.1</v>
      </c>
      <c r="H207" s="4">
        <f t="shared" si="3"/>
        <v>8</v>
      </c>
    </row>
    <row r="208" spans="2:8" x14ac:dyDescent="0.25">
      <c r="B208" s="3" t="s">
        <v>395</v>
      </c>
      <c r="C208" s="3" t="s">
        <v>155</v>
      </c>
      <c r="D208" s="3" t="s">
        <v>229</v>
      </c>
      <c r="E208" s="3" t="s">
        <v>33</v>
      </c>
      <c r="F208" s="3">
        <v>50</v>
      </c>
      <c r="G208" s="3">
        <v>0.1</v>
      </c>
      <c r="H208" s="4">
        <f t="shared" si="3"/>
        <v>5</v>
      </c>
    </row>
    <row r="209" spans="2:8" x14ac:dyDescent="0.25">
      <c r="B209" s="3" t="s">
        <v>395</v>
      </c>
      <c r="C209" s="3" t="s">
        <v>155</v>
      </c>
      <c r="D209" s="3" t="s">
        <v>230</v>
      </c>
      <c r="E209" s="3" t="s">
        <v>33</v>
      </c>
      <c r="F209" s="3">
        <v>50</v>
      </c>
      <c r="G209" s="3">
        <v>0.1</v>
      </c>
      <c r="H209" s="4">
        <f t="shared" si="3"/>
        <v>5</v>
      </c>
    </row>
    <row r="210" spans="2:8" x14ac:dyDescent="0.25">
      <c r="B210" s="3" t="s">
        <v>395</v>
      </c>
      <c r="C210" s="3" t="s">
        <v>155</v>
      </c>
      <c r="D210" s="3" t="s">
        <v>231</v>
      </c>
      <c r="E210" s="3" t="s">
        <v>33</v>
      </c>
      <c r="F210" s="3">
        <v>100</v>
      </c>
      <c r="G210" s="3">
        <v>0.1</v>
      </c>
      <c r="H210" s="4">
        <f t="shared" si="3"/>
        <v>10</v>
      </c>
    </row>
    <row r="211" spans="2:8" x14ac:dyDescent="0.25">
      <c r="B211" s="3" t="s">
        <v>395</v>
      </c>
      <c r="C211" s="3" t="s">
        <v>155</v>
      </c>
      <c r="D211" s="3" t="s">
        <v>232</v>
      </c>
      <c r="E211" s="3" t="s">
        <v>33</v>
      </c>
      <c r="F211" s="3">
        <v>50</v>
      </c>
      <c r="G211" s="3">
        <v>0.1</v>
      </c>
      <c r="H211" s="4">
        <f t="shared" si="3"/>
        <v>5</v>
      </c>
    </row>
    <row r="212" spans="2:8" x14ac:dyDescent="0.25">
      <c r="B212" s="3" t="s">
        <v>395</v>
      </c>
      <c r="C212" s="3" t="s">
        <v>155</v>
      </c>
      <c r="D212" s="3" t="s">
        <v>233</v>
      </c>
      <c r="E212" s="3" t="s">
        <v>33</v>
      </c>
      <c r="F212" s="3">
        <v>10</v>
      </c>
      <c r="G212" s="3">
        <v>0.1</v>
      </c>
      <c r="H212" s="4">
        <f t="shared" si="3"/>
        <v>1</v>
      </c>
    </row>
    <row r="213" spans="2:8" x14ac:dyDescent="0.25">
      <c r="B213" s="3" t="s">
        <v>395</v>
      </c>
      <c r="C213" s="3" t="s">
        <v>155</v>
      </c>
      <c r="D213" s="3" t="s">
        <v>234</v>
      </c>
      <c r="E213" s="3" t="s">
        <v>33</v>
      </c>
      <c r="F213" s="3">
        <v>80</v>
      </c>
      <c r="G213" s="3">
        <v>0.35</v>
      </c>
      <c r="H213" s="4">
        <f t="shared" si="3"/>
        <v>28</v>
      </c>
    </row>
    <row r="214" spans="2:8" x14ac:dyDescent="0.25">
      <c r="B214" s="3" t="s">
        <v>395</v>
      </c>
      <c r="C214" s="3" t="s">
        <v>155</v>
      </c>
      <c r="D214" s="3" t="s">
        <v>235</v>
      </c>
      <c r="E214" s="3" t="s">
        <v>33</v>
      </c>
      <c r="F214" s="3">
        <v>1</v>
      </c>
      <c r="G214" s="3">
        <v>15</v>
      </c>
      <c r="H214" s="4">
        <f t="shared" si="3"/>
        <v>15</v>
      </c>
    </row>
    <row r="215" spans="2:8" x14ac:dyDescent="0.25">
      <c r="B215" s="3" t="s">
        <v>395</v>
      </c>
      <c r="C215" s="3" t="s">
        <v>155</v>
      </c>
      <c r="D215" s="3" t="s">
        <v>236</v>
      </c>
      <c r="E215" s="3" t="s">
        <v>33</v>
      </c>
      <c r="F215" s="3">
        <v>10</v>
      </c>
      <c r="G215" s="3">
        <v>4.5</v>
      </c>
      <c r="H215" s="4">
        <f t="shared" si="3"/>
        <v>45</v>
      </c>
    </row>
    <row r="216" spans="2:8" x14ac:dyDescent="0.25">
      <c r="B216" s="3" t="s">
        <v>395</v>
      </c>
      <c r="C216" s="3" t="s">
        <v>155</v>
      </c>
      <c r="D216" s="3" t="s">
        <v>237</v>
      </c>
      <c r="E216" s="3" t="s">
        <v>33</v>
      </c>
      <c r="F216" s="3">
        <v>5</v>
      </c>
      <c r="G216" s="3">
        <v>2.5</v>
      </c>
      <c r="H216" s="4">
        <f t="shared" si="3"/>
        <v>12.5</v>
      </c>
    </row>
    <row r="217" spans="2:8" x14ac:dyDescent="0.25">
      <c r="B217" s="3" t="s">
        <v>395</v>
      </c>
      <c r="C217" s="3" t="s">
        <v>155</v>
      </c>
      <c r="D217" s="3" t="s">
        <v>238</v>
      </c>
      <c r="E217" s="3" t="s">
        <v>33</v>
      </c>
      <c r="F217" s="3">
        <v>5</v>
      </c>
      <c r="G217" s="3">
        <v>2.5</v>
      </c>
      <c r="H217" s="4">
        <f t="shared" si="3"/>
        <v>12.5</v>
      </c>
    </row>
    <row r="218" spans="2:8" x14ac:dyDescent="0.25">
      <c r="B218" s="3" t="s">
        <v>395</v>
      </c>
      <c r="C218" s="3" t="s">
        <v>155</v>
      </c>
      <c r="D218" s="3" t="s">
        <v>239</v>
      </c>
      <c r="E218" s="3" t="s">
        <v>33</v>
      </c>
      <c r="F218" s="3">
        <v>15</v>
      </c>
      <c r="G218" s="3">
        <v>2.5</v>
      </c>
      <c r="H218" s="4">
        <f t="shared" si="3"/>
        <v>37.5</v>
      </c>
    </row>
    <row r="219" spans="2:8" x14ac:dyDescent="0.25">
      <c r="B219" s="3" t="s">
        <v>395</v>
      </c>
      <c r="C219" s="3" t="s">
        <v>155</v>
      </c>
      <c r="D219" s="3" t="s">
        <v>240</v>
      </c>
      <c r="E219" s="3" t="s">
        <v>33</v>
      </c>
      <c r="F219" s="3">
        <v>100</v>
      </c>
      <c r="G219" s="3">
        <v>0.2</v>
      </c>
      <c r="H219" s="4">
        <f t="shared" si="3"/>
        <v>20</v>
      </c>
    </row>
    <row r="220" spans="2:8" x14ac:dyDescent="0.25">
      <c r="B220" s="3" t="s">
        <v>395</v>
      </c>
      <c r="C220" s="3" t="s">
        <v>155</v>
      </c>
      <c r="D220" s="3" t="s">
        <v>241</v>
      </c>
      <c r="E220" s="3" t="s">
        <v>79</v>
      </c>
      <c r="F220" s="3">
        <v>50</v>
      </c>
      <c r="G220" s="3">
        <v>0.5</v>
      </c>
      <c r="H220" s="4">
        <f t="shared" si="3"/>
        <v>25</v>
      </c>
    </row>
    <row r="221" spans="2:8" x14ac:dyDescent="0.25">
      <c r="B221" s="3" t="s">
        <v>395</v>
      </c>
      <c r="C221" s="3" t="s">
        <v>155</v>
      </c>
      <c r="D221" s="3" t="s">
        <v>242</v>
      </c>
      <c r="E221" s="3" t="s">
        <v>243</v>
      </c>
      <c r="F221" s="3">
        <v>50</v>
      </c>
      <c r="G221" s="3">
        <v>0.1</v>
      </c>
      <c r="H221" s="4">
        <f t="shared" si="3"/>
        <v>5</v>
      </c>
    </row>
    <row r="222" spans="2:8" x14ac:dyDescent="0.25">
      <c r="B222" s="3" t="s">
        <v>395</v>
      </c>
      <c r="C222" s="3" t="s">
        <v>155</v>
      </c>
      <c r="D222" s="3" t="s">
        <v>244</v>
      </c>
      <c r="E222" s="3" t="s">
        <v>243</v>
      </c>
      <c r="F222" s="3">
        <v>30</v>
      </c>
      <c r="G222" s="3">
        <v>0.3</v>
      </c>
      <c r="H222" s="4">
        <f t="shared" si="3"/>
        <v>9</v>
      </c>
    </row>
    <row r="223" spans="2:8" x14ac:dyDescent="0.25">
      <c r="B223" s="3" t="s">
        <v>395</v>
      </c>
      <c r="C223" s="3" t="s">
        <v>155</v>
      </c>
      <c r="D223" s="3" t="s">
        <v>245</v>
      </c>
      <c r="E223" s="3" t="s">
        <v>243</v>
      </c>
      <c r="F223" s="3">
        <v>50</v>
      </c>
      <c r="G223" s="3">
        <v>0.7</v>
      </c>
      <c r="H223" s="4">
        <f t="shared" si="3"/>
        <v>35</v>
      </c>
    </row>
    <row r="224" spans="2:8" x14ac:dyDescent="0.25">
      <c r="B224" s="3" t="s">
        <v>395</v>
      </c>
      <c r="C224" s="3" t="s">
        <v>155</v>
      </c>
      <c r="D224" s="3" t="s">
        <v>246</v>
      </c>
      <c r="E224" s="3" t="s">
        <v>243</v>
      </c>
      <c r="F224" s="3">
        <v>6</v>
      </c>
      <c r="G224" s="3">
        <v>5</v>
      </c>
      <c r="H224" s="4">
        <f t="shared" si="3"/>
        <v>30</v>
      </c>
    </row>
    <row r="225" spans="2:8" x14ac:dyDescent="0.25">
      <c r="B225" s="3" t="s">
        <v>395</v>
      </c>
      <c r="C225" s="3" t="s">
        <v>155</v>
      </c>
      <c r="D225" s="3" t="s">
        <v>247</v>
      </c>
      <c r="E225" s="3" t="s">
        <v>243</v>
      </c>
      <c r="F225" s="3">
        <v>5</v>
      </c>
      <c r="G225" s="3">
        <v>30</v>
      </c>
      <c r="H225" s="4">
        <f t="shared" si="3"/>
        <v>150</v>
      </c>
    </row>
    <row r="226" spans="2:8" x14ac:dyDescent="0.25">
      <c r="B226" s="3" t="s">
        <v>395</v>
      </c>
      <c r="C226" s="3" t="s">
        <v>155</v>
      </c>
      <c r="D226" s="3" t="s">
        <v>248</v>
      </c>
      <c r="E226" s="3" t="s">
        <v>243</v>
      </c>
      <c r="F226" s="3">
        <v>500</v>
      </c>
      <c r="G226" s="3">
        <v>0.05</v>
      </c>
      <c r="H226" s="4">
        <f t="shared" si="3"/>
        <v>25</v>
      </c>
    </row>
    <row r="227" spans="2:8" x14ac:dyDescent="0.25">
      <c r="B227" s="3" t="s">
        <v>395</v>
      </c>
      <c r="C227" s="3" t="s">
        <v>155</v>
      </c>
      <c r="D227" s="3" t="s">
        <v>249</v>
      </c>
      <c r="E227" s="3" t="s">
        <v>243</v>
      </c>
      <c r="F227" s="3">
        <v>500</v>
      </c>
      <c r="G227" s="3">
        <v>0.08</v>
      </c>
      <c r="H227" s="4">
        <f t="shared" si="3"/>
        <v>40</v>
      </c>
    </row>
    <row r="228" spans="2:8" x14ac:dyDescent="0.25">
      <c r="B228" s="3" t="s">
        <v>395</v>
      </c>
      <c r="C228" s="3" t="s">
        <v>155</v>
      </c>
      <c r="D228" s="3" t="s">
        <v>250</v>
      </c>
      <c r="E228" s="3"/>
      <c r="F228" s="3">
        <v>150</v>
      </c>
      <c r="G228" s="3">
        <v>0.15</v>
      </c>
      <c r="H228" s="4">
        <f t="shared" si="3"/>
        <v>22.5</v>
      </c>
    </row>
    <row r="229" spans="2:8" x14ac:dyDescent="0.25">
      <c r="B229" s="3" t="s">
        <v>395</v>
      </c>
      <c r="C229" s="3" t="s">
        <v>155</v>
      </c>
      <c r="D229" s="3" t="s">
        <v>251</v>
      </c>
      <c r="E229" s="3" t="s">
        <v>33</v>
      </c>
      <c r="F229" s="3">
        <v>200</v>
      </c>
      <c r="G229" s="3">
        <v>0.2</v>
      </c>
      <c r="H229" s="4">
        <f t="shared" si="3"/>
        <v>40</v>
      </c>
    </row>
    <row r="230" spans="2:8" x14ac:dyDescent="0.25">
      <c r="B230" s="3" t="s">
        <v>395</v>
      </c>
      <c r="C230" s="3" t="s">
        <v>155</v>
      </c>
      <c r="D230" s="3" t="s">
        <v>252</v>
      </c>
      <c r="E230" s="3" t="s">
        <v>33</v>
      </c>
      <c r="F230" s="3">
        <v>400</v>
      </c>
      <c r="G230" s="3">
        <v>0.1</v>
      </c>
      <c r="H230" s="4">
        <f t="shared" si="3"/>
        <v>40</v>
      </c>
    </row>
    <row r="231" spans="2:8" x14ac:dyDescent="0.25">
      <c r="B231" s="3" t="s">
        <v>395</v>
      </c>
      <c r="C231" s="3" t="s">
        <v>155</v>
      </c>
      <c r="D231" s="3" t="s">
        <v>253</v>
      </c>
      <c r="E231" s="3" t="s">
        <v>33</v>
      </c>
      <c r="F231" s="3">
        <v>250</v>
      </c>
      <c r="G231" s="3">
        <v>0.26</v>
      </c>
      <c r="H231" s="4">
        <f t="shared" si="3"/>
        <v>65</v>
      </c>
    </row>
    <row r="232" spans="2:8" x14ac:dyDescent="0.25">
      <c r="B232" s="3" t="s">
        <v>395</v>
      </c>
      <c r="C232" s="3" t="s">
        <v>155</v>
      </c>
      <c r="D232" s="3" t="s">
        <v>254</v>
      </c>
      <c r="E232" s="3" t="s">
        <v>33</v>
      </c>
      <c r="F232" s="3">
        <v>400</v>
      </c>
      <c r="G232" s="3">
        <v>0.2</v>
      </c>
      <c r="H232" s="4">
        <f t="shared" si="3"/>
        <v>80</v>
      </c>
    </row>
    <row r="233" spans="2:8" x14ac:dyDescent="0.25">
      <c r="B233" s="3" t="s">
        <v>395</v>
      </c>
      <c r="C233" s="3" t="s">
        <v>155</v>
      </c>
      <c r="D233" s="3" t="s">
        <v>255</v>
      </c>
      <c r="E233" s="3" t="s">
        <v>33</v>
      </c>
      <c r="F233" s="3">
        <v>100</v>
      </c>
      <c r="G233" s="3">
        <v>0.15</v>
      </c>
      <c r="H233" s="4">
        <f t="shared" si="3"/>
        <v>15</v>
      </c>
    </row>
    <row r="234" spans="2:8" x14ac:dyDescent="0.25">
      <c r="B234" s="3" t="s">
        <v>395</v>
      </c>
      <c r="C234" s="3" t="s">
        <v>155</v>
      </c>
      <c r="D234" s="3" t="s">
        <v>256</v>
      </c>
      <c r="E234" s="3" t="s">
        <v>33</v>
      </c>
      <c r="F234" s="3">
        <v>7</v>
      </c>
      <c r="G234" s="3">
        <v>0.5</v>
      </c>
      <c r="H234" s="4">
        <f t="shared" si="3"/>
        <v>3.5</v>
      </c>
    </row>
    <row r="235" spans="2:8" x14ac:dyDescent="0.25">
      <c r="B235" s="3" t="s">
        <v>395</v>
      </c>
      <c r="C235" s="3" t="s">
        <v>155</v>
      </c>
      <c r="D235" s="3" t="s">
        <v>257</v>
      </c>
      <c r="E235" s="3" t="s">
        <v>33</v>
      </c>
      <c r="F235" s="3">
        <v>20</v>
      </c>
      <c r="G235" s="3">
        <v>12</v>
      </c>
      <c r="H235" s="4">
        <f t="shared" si="3"/>
        <v>240</v>
      </c>
    </row>
    <row r="236" spans="2:8" x14ac:dyDescent="0.25">
      <c r="B236" s="3" t="s">
        <v>395</v>
      </c>
      <c r="C236" s="3" t="s">
        <v>155</v>
      </c>
      <c r="D236" s="3" t="s">
        <v>258</v>
      </c>
      <c r="E236" s="3" t="s">
        <v>33</v>
      </c>
      <c r="F236" s="3">
        <v>2</v>
      </c>
      <c r="G236" s="3">
        <v>5</v>
      </c>
      <c r="H236" s="4">
        <f t="shared" si="3"/>
        <v>10</v>
      </c>
    </row>
    <row r="237" spans="2:8" x14ac:dyDescent="0.25">
      <c r="B237" s="3" t="s">
        <v>395</v>
      </c>
      <c r="C237" s="3" t="s">
        <v>155</v>
      </c>
      <c r="D237" s="3" t="s">
        <v>259</v>
      </c>
      <c r="E237" s="3" t="s">
        <v>33</v>
      </c>
      <c r="F237" s="3">
        <v>12</v>
      </c>
      <c r="G237" s="3">
        <v>25</v>
      </c>
      <c r="H237" s="4">
        <f t="shared" si="3"/>
        <v>300</v>
      </c>
    </row>
    <row r="238" spans="2:8" x14ac:dyDescent="0.25">
      <c r="B238" s="3" t="s">
        <v>395</v>
      </c>
      <c r="C238" s="3" t="s">
        <v>155</v>
      </c>
      <c r="D238" s="3" t="s">
        <v>260</v>
      </c>
      <c r="E238" s="3" t="s">
        <v>33</v>
      </c>
      <c r="F238" s="3">
        <v>1</v>
      </c>
      <c r="G238" s="3">
        <v>30</v>
      </c>
      <c r="H238" s="4">
        <f t="shared" si="3"/>
        <v>30</v>
      </c>
    </row>
    <row r="239" spans="2:8" x14ac:dyDescent="0.25">
      <c r="B239" s="3" t="s">
        <v>395</v>
      </c>
      <c r="C239" s="3" t="s">
        <v>155</v>
      </c>
      <c r="D239" s="3" t="s">
        <v>261</v>
      </c>
      <c r="E239" s="3" t="s">
        <v>34</v>
      </c>
      <c r="F239" s="3">
        <v>1</v>
      </c>
      <c r="G239" s="3">
        <v>60</v>
      </c>
      <c r="H239" s="4">
        <f t="shared" si="3"/>
        <v>60</v>
      </c>
    </row>
    <row r="240" spans="2:8" x14ac:dyDescent="0.25">
      <c r="B240" s="3" t="s">
        <v>395</v>
      </c>
      <c r="C240" s="3" t="s">
        <v>155</v>
      </c>
      <c r="D240" s="3" t="s">
        <v>262</v>
      </c>
      <c r="E240" s="3" t="s">
        <v>34</v>
      </c>
      <c r="F240" s="3">
        <v>1</v>
      </c>
      <c r="G240" s="3">
        <v>16.8</v>
      </c>
      <c r="H240" s="4">
        <f t="shared" si="3"/>
        <v>16.8</v>
      </c>
    </row>
    <row r="241" spans="2:8" x14ac:dyDescent="0.25">
      <c r="B241" s="3" t="s">
        <v>395</v>
      </c>
      <c r="C241" s="3" t="s">
        <v>155</v>
      </c>
      <c r="D241" s="3" t="s">
        <v>263</v>
      </c>
      <c r="E241" s="3" t="s">
        <v>33</v>
      </c>
      <c r="F241" s="3">
        <v>1</v>
      </c>
      <c r="G241" s="3">
        <v>16.8</v>
      </c>
      <c r="H241" s="4">
        <f t="shared" si="3"/>
        <v>16.8</v>
      </c>
    </row>
    <row r="242" spans="2:8" x14ac:dyDescent="0.25">
      <c r="B242" s="3" t="s">
        <v>395</v>
      </c>
      <c r="C242" s="3" t="s">
        <v>155</v>
      </c>
      <c r="D242" s="3" t="s">
        <v>264</v>
      </c>
      <c r="E242" s="3" t="s">
        <v>33</v>
      </c>
      <c r="F242" s="3">
        <v>500</v>
      </c>
      <c r="G242" s="3">
        <v>0.12</v>
      </c>
      <c r="H242" s="4">
        <f t="shared" si="3"/>
        <v>60</v>
      </c>
    </row>
    <row r="243" spans="2:8" x14ac:dyDescent="0.25">
      <c r="B243" s="3" t="s">
        <v>395</v>
      </c>
      <c r="C243" s="3" t="s">
        <v>155</v>
      </c>
      <c r="D243" s="3" t="s">
        <v>265</v>
      </c>
      <c r="E243" s="3" t="s">
        <v>33</v>
      </c>
      <c r="F243" s="3">
        <v>30</v>
      </c>
      <c r="G243" s="3">
        <v>2.5</v>
      </c>
      <c r="H243" s="4">
        <f t="shared" si="3"/>
        <v>75</v>
      </c>
    </row>
    <row r="244" spans="2:8" x14ac:dyDescent="0.25">
      <c r="B244" s="3" t="s">
        <v>395</v>
      </c>
      <c r="C244" s="3" t="s">
        <v>155</v>
      </c>
      <c r="D244" s="3" t="s">
        <v>266</v>
      </c>
      <c r="E244" s="3" t="s">
        <v>33</v>
      </c>
      <c r="F244" s="3">
        <v>5</v>
      </c>
      <c r="G244" s="3">
        <v>5</v>
      </c>
      <c r="H244" s="4">
        <f t="shared" si="3"/>
        <v>25</v>
      </c>
    </row>
    <row r="245" spans="2:8" x14ac:dyDescent="0.25">
      <c r="B245" s="3" t="s">
        <v>395</v>
      </c>
      <c r="C245" s="3" t="s">
        <v>155</v>
      </c>
      <c r="D245" s="3" t="s">
        <v>267</v>
      </c>
      <c r="E245" s="3" t="s">
        <v>33</v>
      </c>
      <c r="F245" s="3">
        <v>3</v>
      </c>
      <c r="G245" s="3">
        <v>3</v>
      </c>
      <c r="H245" s="4">
        <f t="shared" si="3"/>
        <v>9</v>
      </c>
    </row>
    <row r="246" spans="2:8" x14ac:dyDescent="0.25">
      <c r="B246" s="3" t="s">
        <v>395</v>
      </c>
      <c r="C246" s="3" t="s">
        <v>155</v>
      </c>
      <c r="D246" s="3" t="s">
        <v>268</v>
      </c>
      <c r="E246" s="3" t="s">
        <v>33</v>
      </c>
      <c r="F246" s="3">
        <v>2</v>
      </c>
      <c r="G246" s="3">
        <v>10</v>
      </c>
      <c r="H246" s="4">
        <f t="shared" si="3"/>
        <v>20</v>
      </c>
    </row>
    <row r="247" spans="2:8" x14ac:dyDescent="0.25">
      <c r="B247" s="3" t="s">
        <v>395</v>
      </c>
      <c r="C247" s="3" t="s">
        <v>155</v>
      </c>
      <c r="D247" s="3" t="s">
        <v>269</v>
      </c>
      <c r="E247" s="3" t="s">
        <v>33</v>
      </c>
      <c r="F247" s="3">
        <v>2</v>
      </c>
      <c r="G247" s="3">
        <v>9</v>
      </c>
      <c r="H247" s="4">
        <f t="shared" si="3"/>
        <v>18</v>
      </c>
    </row>
    <row r="248" spans="2:8" x14ac:dyDescent="0.25">
      <c r="B248" s="3" t="s">
        <v>395</v>
      </c>
      <c r="C248" s="3" t="s">
        <v>155</v>
      </c>
      <c r="D248" s="3" t="s">
        <v>270</v>
      </c>
      <c r="E248" s="3" t="s">
        <v>33</v>
      </c>
      <c r="F248" s="3">
        <v>51</v>
      </c>
      <c r="G248" s="3">
        <v>0.7</v>
      </c>
      <c r="H248" s="4">
        <f t="shared" si="3"/>
        <v>35.699999999999996</v>
      </c>
    </row>
    <row r="249" spans="2:8" x14ac:dyDescent="0.25">
      <c r="B249" s="3" t="s">
        <v>395</v>
      </c>
      <c r="C249" s="3" t="s">
        <v>155</v>
      </c>
      <c r="D249" s="3" t="s">
        <v>271</v>
      </c>
      <c r="E249" s="3" t="s">
        <v>33</v>
      </c>
      <c r="F249" s="3">
        <v>65</v>
      </c>
      <c r="G249" s="3">
        <v>0.45</v>
      </c>
      <c r="H249" s="4">
        <f t="shared" si="3"/>
        <v>29.25</v>
      </c>
    </row>
    <row r="250" spans="2:8" x14ac:dyDescent="0.25">
      <c r="B250" s="3" t="s">
        <v>395</v>
      </c>
      <c r="C250" s="3" t="s">
        <v>155</v>
      </c>
      <c r="D250" s="3" t="s">
        <v>272</v>
      </c>
      <c r="E250" s="3" t="s">
        <v>33</v>
      </c>
      <c r="F250" s="3">
        <v>20</v>
      </c>
      <c r="G250" s="3">
        <v>0.3</v>
      </c>
      <c r="H250" s="4">
        <f t="shared" si="3"/>
        <v>6</v>
      </c>
    </row>
    <row r="251" spans="2:8" x14ac:dyDescent="0.25">
      <c r="B251" s="3" t="s">
        <v>395</v>
      </c>
      <c r="C251" s="3" t="s">
        <v>155</v>
      </c>
      <c r="D251" s="3" t="s">
        <v>273</v>
      </c>
      <c r="E251" s="3" t="s">
        <v>33</v>
      </c>
      <c r="F251" s="3">
        <v>15</v>
      </c>
      <c r="G251" s="3">
        <v>2</v>
      </c>
      <c r="H251" s="4">
        <f t="shared" si="3"/>
        <v>30</v>
      </c>
    </row>
    <row r="252" spans="2:8" x14ac:dyDescent="0.25">
      <c r="B252" s="3" t="s">
        <v>395</v>
      </c>
      <c r="C252" s="3" t="s">
        <v>155</v>
      </c>
      <c r="D252" s="3" t="s">
        <v>274</v>
      </c>
      <c r="E252" s="3" t="s">
        <v>33</v>
      </c>
      <c r="F252" s="3">
        <v>5</v>
      </c>
      <c r="G252" s="3">
        <v>12</v>
      </c>
      <c r="H252" s="4">
        <f t="shared" si="3"/>
        <v>60</v>
      </c>
    </row>
    <row r="253" spans="2:8" x14ac:dyDescent="0.25">
      <c r="B253" s="3" t="s">
        <v>395</v>
      </c>
      <c r="C253" s="3" t="s">
        <v>155</v>
      </c>
      <c r="D253" s="3" t="s">
        <v>275</v>
      </c>
      <c r="E253" s="3" t="s">
        <v>33</v>
      </c>
      <c r="F253" s="3">
        <v>20</v>
      </c>
      <c r="G253" s="3">
        <v>15</v>
      </c>
      <c r="H253" s="4">
        <f t="shared" si="3"/>
        <v>300</v>
      </c>
    </row>
    <row r="254" spans="2:8" x14ac:dyDescent="0.25">
      <c r="B254" s="3" t="s">
        <v>395</v>
      </c>
      <c r="C254" s="3" t="s">
        <v>155</v>
      </c>
      <c r="D254" s="3" t="s">
        <v>276</v>
      </c>
      <c r="E254" s="3" t="s">
        <v>33</v>
      </c>
      <c r="F254" s="3">
        <v>2</v>
      </c>
      <c r="G254" s="3">
        <v>30</v>
      </c>
      <c r="H254" s="4">
        <f t="shared" si="3"/>
        <v>60</v>
      </c>
    </row>
    <row r="255" spans="2:8" x14ac:dyDescent="0.25">
      <c r="B255" s="3" t="s">
        <v>395</v>
      </c>
      <c r="C255" s="3" t="s">
        <v>155</v>
      </c>
      <c r="D255" s="3" t="s">
        <v>277</v>
      </c>
      <c r="E255" s="3" t="s">
        <v>33</v>
      </c>
      <c r="F255" s="3">
        <v>8</v>
      </c>
      <c r="G255" s="3">
        <v>35</v>
      </c>
      <c r="H255" s="4">
        <f t="shared" si="3"/>
        <v>280</v>
      </c>
    </row>
    <row r="256" spans="2:8" x14ac:dyDescent="0.25">
      <c r="B256" s="3" t="s">
        <v>395</v>
      </c>
      <c r="C256" s="3" t="s">
        <v>155</v>
      </c>
      <c r="D256" s="3" t="s">
        <v>278</v>
      </c>
      <c r="E256" s="3" t="s">
        <v>33</v>
      </c>
      <c r="F256" s="3">
        <v>1</v>
      </c>
      <c r="G256" s="3">
        <v>2</v>
      </c>
      <c r="H256" s="4">
        <f t="shared" si="3"/>
        <v>2</v>
      </c>
    </row>
    <row r="257" spans="2:8" x14ac:dyDescent="0.25">
      <c r="B257" s="3" t="s">
        <v>395</v>
      </c>
      <c r="C257" s="3" t="s">
        <v>155</v>
      </c>
      <c r="D257" s="3" t="s">
        <v>279</v>
      </c>
      <c r="E257" s="3" t="s">
        <v>33</v>
      </c>
      <c r="F257" s="3">
        <v>2</v>
      </c>
      <c r="G257" s="3">
        <v>2</v>
      </c>
      <c r="H257" s="4">
        <f t="shared" si="3"/>
        <v>4</v>
      </c>
    </row>
    <row r="258" spans="2:8" x14ac:dyDescent="0.25">
      <c r="B258" s="3" t="s">
        <v>395</v>
      </c>
      <c r="C258" s="3" t="s">
        <v>155</v>
      </c>
      <c r="D258" s="3" t="s">
        <v>280</v>
      </c>
      <c r="E258" s="3" t="s">
        <v>33</v>
      </c>
      <c r="F258" s="3">
        <v>8</v>
      </c>
      <c r="G258" s="3">
        <v>45</v>
      </c>
      <c r="H258" s="4">
        <f t="shared" si="3"/>
        <v>360</v>
      </c>
    </row>
    <row r="259" spans="2:8" x14ac:dyDescent="0.25">
      <c r="B259" s="3" t="s">
        <v>395</v>
      </c>
      <c r="C259" s="3" t="s">
        <v>155</v>
      </c>
      <c r="D259" s="3" t="s">
        <v>281</v>
      </c>
      <c r="E259" s="3" t="s">
        <v>33</v>
      </c>
      <c r="F259" s="3">
        <v>6</v>
      </c>
      <c r="G259" s="3">
        <v>15</v>
      </c>
      <c r="H259" s="4">
        <f t="shared" si="3"/>
        <v>90</v>
      </c>
    </row>
    <row r="260" spans="2:8" x14ac:dyDescent="0.25">
      <c r="B260" s="3" t="s">
        <v>395</v>
      </c>
      <c r="C260" s="3" t="s">
        <v>155</v>
      </c>
      <c r="D260" s="3" t="s">
        <v>282</v>
      </c>
      <c r="E260" s="3" t="s">
        <v>33</v>
      </c>
      <c r="F260" s="3">
        <v>15</v>
      </c>
      <c r="G260" s="3">
        <v>2.75</v>
      </c>
      <c r="H260" s="4">
        <f t="shared" si="3"/>
        <v>41.25</v>
      </c>
    </row>
    <row r="261" spans="2:8" x14ac:dyDescent="0.25">
      <c r="B261" s="3" t="s">
        <v>395</v>
      </c>
      <c r="C261" s="3" t="s">
        <v>155</v>
      </c>
      <c r="D261" s="3" t="s">
        <v>283</v>
      </c>
      <c r="E261" s="3" t="s">
        <v>33</v>
      </c>
      <c r="F261" s="3">
        <v>10</v>
      </c>
      <c r="G261" s="3">
        <v>1.5</v>
      </c>
      <c r="H261" s="4">
        <f t="shared" ref="H261:H323" si="4">+F261*G261</f>
        <v>15</v>
      </c>
    </row>
    <row r="262" spans="2:8" x14ac:dyDescent="0.25">
      <c r="B262" s="3" t="s">
        <v>395</v>
      </c>
      <c r="C262" s="3" t="s">
        <v>155</v>
      </c>
      <c r="D262" s="3" t="s">
        <v>284</v>
      </c>
      <c r="E262" s="3" t="s">
        <v>34</v>
      </c>
      <c r="F262" s="3">
        <v>10</v>
      </c>
      <c r="G262" s="3">
        <v>2.5</v>
      </c>
      <c r="H262" s="4">
        <f t="shared" si="4"/>
        <v>25</v>
      </c>
    </row>
    <row r="263" spans="2:8" x14ac:dyDescent="0.25">
      <c r="B263" s="3" t="s">
        <v>395</v>
      </c>
      <c r="C263" s="3" t="s">
        <v>155</v>
      </c>
      <c r="D263" s="3" t="s">
        <v>285</v>
      </c>
      <c r="E263" s="3" t="s">
        <v>33</v>
      </c>
      <c r="F263" s="3">
        <v>15</v>
      </c>
      <c r="G263" s="3">
        <v>2.5</v>
      </c>
      <c r="H263" s="4">
        <f t="shared" si="4"/>
        <v>37.5</v>
      </c>
    </row>
    <row r="264" spans="2:8" x14ac:dyDescent="0.25">
      <c r="B264" s="3" t="s">
        <v>395</v>
      </c>
      <c r="C264" s="3" t="s">
        <v>155</v>
      </c>
      <c r="D264" s="3" t="s">
        <v>286</v>
      </c>
      <c r="E264" s="3" t="s">
        <v>33</v>
      </c>
      <c r="F264" s="3">
        <v>30</v>
      </c>
      <c r="G264" s="3">
        <v>0.55000000000000004</v>
      </c>
      <c r="H264" s="4">
        <f t="shared" si="4"/>
        <v>16.5</v>
      </c>
    </row>
    <row r="265" spans="2:8" x14ac:dyDescent="0.25">
      <c r="B265" s="3" t="s">
        <v>395</v>
      </c>
      <c r="C265" s="3" t="s">
        <v>155</v>
      </c>
      <c r="D265" s="3" t="s">
        <v>287</v>
      </c>
      <c r="E265" s="3" t="s">
        <v>33</v>
      </c>
      <c r="F265" s="3">
        <v>30</v>
      </c>
      <c r="G265" s="3">
        <v>0.55000000000000004</v>
      </c>
      <c r="H265" s="4">
        <f t="shared" si="4"/>
        <v>16.5</v>
      </c>
    </row>
    <row r="266" spans="2:8" x14ac:dyDescent="0.25">
      <c r="B266" s="3" t="s">
        <v>395</v>
      </c>
      <c r="C266" s="3" t="s">
        <v>155</v>
      </c>
      <c r="D266" s="3" t="s">
        <v>288</v>
      </c>
      <c r="E266" s="3" t="s">
        <v>33</v>
      </c>
      <c r="F266" s="3">
        <v>3</v>
      </c>
      <c r="G266" s="3">
        <v>25</v>
      </c>
      <c r="H266" s="4">
        <f t="shared" si="4"/>
        <v>75</v>
      </c>
    </row>
    <row r="267" spans="2:8" x14ac:dyDescent="0.25">
      <c r="B267" s="3" t="s">
        <v>395</v>
      </c>
      <c r="C267" s="3" t="s">
        <v>155</v>
      </c>
      <c r="D267" s="3" t="s">
        <v>289</v>
      </c>
      <c r="E267" s="3" t="s">
        <v>33</v>
      </c>
      <c r="F267" s="3">
        <v>2</v>
      </c>
      <c r="G267" s="3">
        <v>5</v>
      </c>
      <c r="H267" s="4">
        <f t="shared" si="4"/>
        <v>10</v>
      </c>
    </row>
    <row r="268" spans="2:8" x14ac:dyDescent="0.25">
      <c r="B268" s="3" t="s">
        <v>395</v>
      </c>
      <c r="C268" s="3" t="s">
        <v>155</v>
      </c>
      <c r="D268" s="3" t="s">
        <v>290</v>
      </c>
      <c r="E268" s="3" t="s">
        <v>33</v>
      </c>
      <c r="F268" s="3">
        <v>10</v>
      </c>
      <c r="G268" s="3">
        <v>1</v>
      </c>
      <c r="H268" s="4">
        <f t="shared" si="4"/>
        <v>10</v>
      </c>
    </row>
    <row r="269" spans="2:8" x14ac:dyDescent="0.25">
      <c r="B269" s="3" t="s">
        <v>395</v>
      </c>
      <c r="C269" s="3" t="s">
        <v>155</v>
      </c>
      <c r="D269" s="3" t="s">
        <v>291</v>
      </c>
      <c r="E269" s="3" t="s">
        <v>33</v>
      </c>
      <c r="F269" s="3">
        <v>10</v>
      </c>
      <c r="G269" s="3">
        <v>1</v>
      </c>
      <c r="H269" s="4">
        <f t="shared" si="4"/>
        <v>10</v>
      </c>
    </row>
    <row r="270" spans="2:8" x14ac:dyDescent="0.25">
      <c r="B270" s="3" t="s">
        <v>395</v>
      </c>
      <c r="C270" s="3" t="s">
        <v>155</v>
      </c>
      <c r="D270" s="3" t="s">
        <v>292</v>
      </c>
      <c r="E270" s="3" t="s">
        <v>33</v>
      </c>
      <c r="F270" s="3">
        <v>5</v>
      </c>
      <c r="G270" s="3">
        <v>60</v>
      </c>
      <c r="H270" s="4">
        <f t="shared" si="4"/>
        <v>300</v>
      </c>
    </row>
    <row r="271" spans="2:8" x14ac:dyDescent="0.25">
      <c r="B271" s="3" t="s">
        <v>395</v>
      </c>
      <c r="C271" s="3" t="s">
        <v>155</v>
      </c>
      <c r="D271" s="3" t="s">
        <v>293</v>
      </c>
      <c r="E271" s="3" t="s">
        <v>34</v>
      </c>
      <c r="F271" s="3">
        <v>12</v>
      </c>
      <c r="G271" s="3">
        <v>70</v>
      </c>
      <c r="H271" s="4">
        <f t="shared" si="4"/>
        <v>840</v>
      </c>
    </row>
    <row r="272" spans="2:8" x14ac:dyDescent="0.25">
      <c r="B272" s="3" t="s">
        <v>395</v>
      </c>
      <c r="C272" s="3" t="s">
        <v>155</v>
      </c>
      <c r="D272" s="3" t="s">
        <v>294</v>
      </c>
      <c r="E272" s="3" t="s">
        <v>34</v>
      </c>
      <c r="F272" s="3">
        <v>50</v>
      </c>
      <c r="G272" s="3">
        <v>5</v>
      </c>
      <c r="H272" s="4">
        <f t="shared" si="4"/>
        <v>250</v>
      </c>
    </row>
    <row r="273" spans="2:8" x14ac:dyDescent="0.25">
      <c r="B273" s="3" t="s">
        <v>395</v>
      </c>
      <c r="C273" s="3" t="s">
        <v>155</v>
      </c>
      <c r="D273" s="3" t="s">
        <v>295</v>
      </c>
      <c r="E273" s="3" t="s">
        <v>33</v>
      </c>
      <c r="F273" s="3">
        <v>10</v>
      </c>
      <c r="G273" s="3">
        <v>25</v>
      </c>
      <c r="H273" s="4">
        <f t="shared" si="4"/>
        <v>250</v>
      </c>
    </row>
    <row r="274" spans="2:8" x14ac:dyDescent="0.25">
      <c r="B274" s="3" t="s">
        <v>395</v>
      </c>
      <c r="C274" s="3" t="s">
        <v>155</v>
      </c>
      <c r="D274" s="3" t="s">
        <v>296</v>
      </c>
      <c r="E274" s="3" t="s">
        <v>33</v>
      </c>
      <c r="F274" s="3">
        <v>2</v>
      </c>
      <c r="G274" s="3">
        <v>12</v>
      </c>
      <c r="H274" s="4">
        <f t="shared" si="4"/>
        <v>24</v>
      </c>
    </row>
    <row r="275" spans="2:8" x14ac:dyDescent="0.25">
      <c r="B275" s="3" t="s">
        <v>395</v>
      </c>
      <c r="C275" s="3" t="s">
        <v>301</v>
      </c>
      <c r="D275" s="3" t="s">
        <v>297</v>
      </c>
      <c r="E275" s="3" t="s">
        <v>298</v>
      </c>
      <c r="F275" s="3">
        <v>800</v>
      </c>
      <c r="G275" s="3">
        <v>0.45</v>
      </c>
      <c r="H275" s="4">
        <f t="shared" si="4"/>
        <v>360</v>
      </c>
    </row>
    <row r="276" spans="2:8" x14ac:dyDescent="0.25">
      <c r="B276" s="3" t="s">
        <v>395</v>
      </c>
      <c r="C276" s="3" t="s">
        <v>301</v>
      </c>
      <c r="D276" s="3" t="s">
        <v>299</v>
      </c>
      <c r="E276" s="3" t="s">
        <v>298</v>
      </c>
      <c r="F276" s="3">
        <v>200</v>
      </c>
      <c r="G276" s="3">
        <v>0.7</v>
      </c>
      <c r="H276" s="4">
        <f t="shared" si="4"/>
        <v>140</v>
      </c>
    </row>
    <row r="277" spans="2:8" x14ac:dyDescent="0.25">
      <c r="B277" s="3" t="s">
        <v>395</v>
      </c>
      <c r="C277" s="3" t="s">
        <v>301</v>
      </c>
      <c r="D277" s="3" t="s">
        <v>300</v>
      </c>
      <c r="E277" s="3" t="s">
        <v>298</v>
      </c>
      <c r="F277" s="3">
        <v>100</v>
      </c>
      <c r="G277" s="3">
        <v>2.7</v>
      </c>
      <c r="H277" s="4">
        <f t="shared" si="4"/>
        <v>270</v>
      </c>
    </row>
    <row r="278" spans="2:8" x14ac:dyDescent="0.25">
      <c r="B278" s="3" t="s">
        <v>395</v>
      </c>
      <c r="C278" s="3" t="s">
        <v>302</v>
      </c>
      <c r="D278" s="3" t="s">
        <v>303</v>
      </c>
      <c r="E278" s="3" t="s">
        <v>36</v>
      </c>
      <c r="F278" s="3">
        <v>30</v>
      </c>
      <c r="G278" s="3">
        <v>9</v>
      </c>
      <c r="H278" s="4">
        <f t="shared" si="4"/>
        <v>270</v>
      </c>
    </row>
    <row r="279" spans="2:8" x14ac:dyDescent="0.25">
      <c r="B279" s="3" t="s">
        <v>395</v>
      </c>
      <c r="C279" s="3" t="s">
        <v>399</v>
      </c>
      <c r="D279" s="3" t="s">
        <v>304</v>
      </c>
      <c r="E279" s="3" t="s">
        <v>34</v>
      </c>
      <c r="F279" s="3">
        <v>2</v>
      </c>
      <c r="G279" s="3">
        <v>98</v>
      </c>
      <c r="H279" s="4">
        <f t="shared" si="4"/>
        <v>196</v>
      </c>
    </row>
    <row r="280" spans="2:8" x14ac:dyDescent="0.25">
      <c r="B280" s="3" t="s">
        <v>395</v>
      </c>
      <c r="C280" s="3" t="s">
        <v>399</v>
      </c>
      <c r="D280" s="3" t="s">
        <v>305</v>
      </c>
      <c r="E280" s="3" t="s">
        <v>33</v>
      </c>
      <c r="F280" s="3">
        <v>2</v>
      </c>
      <c r="G280" s="3">
        <v>1</v>
      </c>
      <c r="H280" s="4">
        <f t="shared" si="4"/>
        <v>2</v>
      </c>
    </row>
    <row r="281" spans="2:8" x14ac:dyDescent="0.25">
      <c r="B281" s="3" t="s">
        <v>395</v>
      </c>
      <c r="C281" s="3" t="s">
        <v>399</v>
      </c>
      <c r="D281" s="3" t="s">
        <v>306</v>
      </c>
      <c r="E281" s="3" t="s">
        <v>51</v>
      </c>
      <c r="F281" s="3">
        <v>30</v>
      </c>
      <c r="G281" s="3">
        <v>7</v>
      </c>
      <c r="H281" s="4">
        <f t="shared" si="4"/>
        <v>210</v>
      </c>
    </row>
    <row r="282" spans="2:8" x14ac:dyDescent="0.25">
      <c r="B282" s="3" t="s">
        <v>395</v>
      </c>
      <c r="C282" s="3" t="s">
        <v>399</v>
      </c>
      <c r="D282" s="3" t="s">
        <v>307</v>
      </c>
      <c r="E282" s="3" t="s">
        <v>47</v>
      </c>
      <c r="F282" s="3">
        <v>60</v>
      </c>
      <c r="G282" s="3">
        <v>1.7</v>
      </c>
      <c r="H282" s="4">
        <f t="shared" si="4"/>
        <v>102</v>
      </c>
    </row>
    <row r="283" spans="2:8" x14ac:dyDescent="0.25">
      <c r="B283" s="3" t="s">
        <v>395</v>
      </c>
      <c r="C283" s="3" t="s">
        <v>399</v>
      </c>
      <c r="D283" s="3" t="s">
        <v>308</v>
      </c>
      <c r="E283" s="3" t="s">
        <v>33</v>
      </c>
      <c r="F283" s="3">
        <v>16</v>
      </c>
      <c r="G283" s="3">
        <v>1.75</v>
      </c>
      <c r="H283" s="4">
        <f t="shared" si="4"/>
        <v>28</v>
      </c>
    </row>
    <row r="284" spans="2:8" x14ac:dyDescent="0.25">
      <c r="B284" s="3" t="s">
        <v>395</v>
      </c>
      <c r="C284" s="3" t="s">
        <v>399</v>
      </c>
      <c r="D284" s="3" t="s">
        <v>309</v>
      </c>
      <c r="E284" s="3" t="s">
        <v>79</v>
      </c>
      <c r="F284" s="3">
        <v>40</v>
      </c>
      <c r="G284" s="3">
        <v>0.3</v>
      </c>
      <c r="H284" s="4">
        <f t="shared" si="4"/>
        <v>12</v>
      </c>
    </row>
    <row r="285" spans="2:8" x14ac:dyDescent="0.25">
      <c r="B285" s="3" t="s">
        <v>395</v>
      </c>
      <c r="C285" s="3" t="s">
        <v>399</v>
      </c>
      <c r="D285" s="3" t="s">
        <v>310</v>
      </c>
      <c r="E285" s="3" t="s">
        <v>33</v>
      </c>
      <c r="F285" s="3">
        <v>5</v>
      </c>
      <c r="G285" s="3">
        <v>1.2</v>
      </c>
      <c r="H285" s="4">
        <f t="shared" si="4"/>
        <v>6</v>
      </c>
    </row>
    <row r="286" spans="2:8" x14ac:dyDescent="0.25">
      <c r="B286" s="3" t="s">
        <v>395</v>
      </c>
      <c r="C286" s="3" t="s">
        <v>399</v>
      </c>
      <c r="D286" s="3" t="s">
        <v>311</v>
      </c>
      <c r="E286" s="3" t="s">
        <v>34</v>
      </c>
      <c r="F286" s="3">
        <v>3</v>
      </c>
      <c r="G286" s="3">
        <v>32</v>
      </c>
      <c r="H286" s="4">
        <f t="shared" si="4"/>
        <v>96</v>
      </c>
    </row>
    <row r="287" spans="2:8" x14ac:dyDescent="0.25">
      <c r="B287" s="3" t="s">
        <v>395</v>
      </c>
      <c r="C287" s="3" t="s">
        <v>399</v>
      </c>
      <c r="D287" s="3" t="s">
        <v>312</v>
      </c>
      <c r="E287" s="3" t="s">
        <v>34</v>
      </c>
      <c r="F287" s="3">
        <v>15</v>
      </c>
      <c r="G287" s="3">
        <v>3.05</v>
      </c>
      <c r="H287" s="4">
        <f t="shared" si="4"/>
        <v>45.75</v>
      </c>
    </row>
    <row r="288" spans="2:8" x14ac:dyDescent="0.25">
      <c r="B288" s="3" t="s">
        <v>395</v>
      </c>
      <c r="C288" s="3" t="s">
        <v>399</v>
      </c>
      <c r="D288" s="3" t="s">
        <v>313</v>
      </c>
      <c r="E288" s="3" t="s">
        <v>34</v>
      </c>
      <c r="F288" s="3">
        <v>8</v>
      </c>
      <c r="G288" s="3">
        <v>16</v>
      </c>
      <c r="H288" s="4">
        <f t="shared" si="4"/>
        <v>128</v>
      </c>
    </row>
    <row r="289" spans="2:8" x14ac:dyDescent="0.25">
      <c r="B289" s="3" t="s">
        <v>395</v>
      </c>
      <c r="C289" s="3" t="s">
        <v>399</v>
      </c>
      <c r="D289" s="3" t="s">
        <v>314</v>
      </c>
      <c r="E289" s="3" t="s">
        <v>121</v>
      </c>
      <c r="F289" s="3">
        <v>37</v>
      </c>
      <c r="G289" s="3">
        <v>9.3000000000000007</v>
      </c>
      <c r="H289" s="4">
        <f t="shared" si="4"/>
        <v>344.1</v>
      </c>
    </row>
    <row r="290" spans="2:8" x14ac:dyDescent="0.25">
      <c r="B290" s="3" t="s">
        <v>395</v>
      </c>
      <c r="C290" s="3" t="s">
        <v>399</v>
      </c>
      <c r="D290" s="3" t="s">
        <v>315</v>
      </c>
      <c r="E290" s="3" t="s">
        <v>33</v>
      </c>
      <c r="F290" s="3">
        <v>20</v>
      </c>
      <c r="G290" s="3">
        <v>0.4</v>
      </c>
      <c r="H290" s="4">
        <f t="shared" si="4"/>
        <v>8</v>
      </c>
    </row>
    <row r="291" spans="2:8" x14ac:dyDescent="0.25">
      <c r="B291" s="3" t="s">
        <v>395</v>
      </c>
      <c r="C291" s="3" t="s">
        <v>399</v>
      </c>
      <c r="D291" s="3" t="s">
        <v>316</v>
      </c>
      <c r="E291" s="3" t="s">
        <v>34</v>
      </c>
      <c r="F291" s="3">
        <v>170</v>
      </c>
      <c r="G291" s="3">
        <v>0.7</v>
      </c>
      <c r="H291" s="4">
        <f t="shared" si="4"/>
        <v>118.99999999999999</v>
      </c>
    </row>
    <row r="292" spans="2:8" x14ac:dyDescent="0.25">
      <c r="B292" s="3" t="s">
        <v>395</v>
      </c>
      <c r="C292" s="3" t="s">
        <v>399</v>
      </c>
      <c r="D292" s="3" t="s">
        <v>317</v>
      </c>
      <c r="E292" s="3" t="s">
        <v>34</v>
      </c>
      <c r="F292" s="3">
        <v>2</v>
      </c>
      <c r="G292" s="3">
        <v>3.5</v>
      </c>
      <c r="H292" s="4">
        <f t="shared" si="4"/>
        <v>7</v>
      </c>
    </row>
    <row r="293" spans="2:8" x14ac:dyDescent="0.25">
      <c r="B293" s="3" t="s">
        <v>395</v>
      </c>
      <c r="C293" s="3" t="s">
        <v>399</v>
      </c>
      <c r="D293" s="3" t="s">
        <v>318</v>
      </c>
      <c r="E293" s="3" t="s">
        <v>34</v>
      </c>
      <c r="F293" s="3">
        <v>23</v>
      </c>
      <c r="G293" s="3">
        <v>1.2</v>
      </c>
      <c r="H293" s="4">
        <f t="shared" si="4"/>
        <v>27.599999999999998</v>
      </c>
    </row>
    <row r="294" spans="2:8" x14ac:dyDescent="0.25">
      <c r="B294" s="3" t="s">
        <v>395</v>
      </c>
      <c r="C294" s="3" t="s">
        <v>399</v>
      </c>
      <c r="D294" s="3" t="s">
        <v>319</v>
      </c>
      <c r="E294" s="3" t="s">
        <v>36</v>
      </c>
      <c r="F294" s="3">
        <v>3</v>
      </c>
      <c r="G294" s="3">
        <v>1.5</v>
      </c>
      <c r="H294" s="4">
        <f t="shared" si="4"/>
        <v>4.5</v>
      </c>
    </row>
    <row r="295" spans="2:8" x14ac:dyDescent="0.25">
      <c r="B295" s="3" t="s">
        <v>395</v>
      </c>
      <c r="C295" s="3" t="s">
        <v>399</v>
      </c>
      <c r="D295" s="3" t="s">
        <v>320</v>
      </c>
      <c r="E295" s="3" t="s">
        <v>33</v>
      </c>
      <c r="F295" s="3">
        <v>12</v>
      </c>
      <c r="G295" s="3">
        <v>7</v>
      </c>
      <c r="H295" s="4">
        <f t="shared" si="4"/>
        <v>84</v>
      </c>
    </row>
    <row r="296" spans="2:8" x14ac:dyDescent="0.25">
      <c r="B296" s="3" t="s">
        <v>395</v>
      </c>
      <c r="C296" s="3" t="s">
        <v>399</v>
      </c>
      <c r="D296" s="3" t="s">
        <v>321</v>
      </c>
      <c r="E296" s="3" t="s">
        <v>46</v>
      </c>
      <c r="F296" s="3">
        <v>35</v>
      </c>
      <c r="G296" s="3">
        <v>2.2000000000000002</v>
      </c>
      <c r="H296" s="4">
        <f t="shared" si="4"/>
        <v>77</v>
      </c>
    </row>
    <row r="297" spans="2:8" x14ac:dyDescent="0.25">
      <c r="B297" s="3" t="s">
        <v>395</v>
      </c>
      <c r="C297" s="3" t="s">
        <v>399</v>
      </c>
      <c r="D297" s="3" t="s">
        <v>322</v>
      </c>
      <c r="E297" s="3" t="s">
        <v>34</v>
      </c>
      <c r="F297" s="3">
        <v>180</v>
      </c>
      <c r="G297" s="3">
        <v>0.65</v>
      </c>
      <c r="H297" s="4">
        <f t="shared" si="4"/>
        <v>117</v>
      </c>
    </row>
    <row r="298" spans="2:8" x14ac:dyDescent="0.25">
      <c r="B298" s="3" t="s">
        <v>395</v>
      </c>
      <c r="C298" s="3" t="s">
        <v>399</v>
      </c>
      <c r="D298" s="3" t="s">
        <v>323</v>
      </c>
      <c r="E298" s="3" t="s">
        <v>35</v>
      </c>
      <c r="F298" s="3">
        <v>40</v>
      </c>
      <c r="G298" s="3">
        <v>3.2</v>
      </c>
      <c r="H298" s="4">
        <f t="shared" si="4"/>
        <v>128</v>
      </c>
    </row>
    <row r="299" spans="2:8" x14ac:dyDescent="0.25">
      <c r="B299" s="3" t="s">
        <v>395</v>
      </c>
      <c r="C299" s="3" t="s">
        <v>399</v>
      </c>
      <c r="D299" s="3" t="s">
        <v>324</v>
      </c>
      <c r="E299" s="3" t="s">
        <v>243</v>
      </c>
      <c r="F299" s="3">
        <v>4</v>
      </c>
      <c r="G299" s="3">
        <v>12</v>
      </c>
      <c r="H299" s="4">
        <f t="shared" si="4"/>
        <v>48</v>
      </c>
    </row>
    <row r="300" spans="2:8" x14ac:dyDescent="0.25">
      <c r="B300" s="3" t="s">
        <v>395</v>
      </c>
      <c r="C300" s="3" t="s">
        <v>399</v>
      </c>
      <c r="D300" s="3" t="s">
        <v>325</v>
      </c>
      <c r="E300" s="3" t="s">
        <v>243</v>
      </c>
      <c r="F300" s="3">
        <v>14</v>
      </c>
      <c r="G300" s="3">
        <v>1</v>
      </c>
      <c r="H300" s="4">
        <f t="shared" si="4"/>
        <v>14</v>
      </c>
    </row>
    <row r="301" spans="2:8" x14ac:dyDescent="0.25">
      <c r="B301" s="3" t="s">
        <v>395</v>
      </c>
      <c r="C301" s="3" t="s">
        <v>399</v>
      </c>
      <c r="D301" s="3" t="s">
        <v>326</v>
      </c>
      <c r="E301" s="3" t="s">
        <v>243</v>
      </c>
      <c r="F301" s="3">
        <v>10</v>
      </c>
      <c r="G301" s="3">
        <v>1</v>
      </c>
      <c r="H301" s="4">
        <f t="shared" si="4"/>
        <v>10</v>
      </c>
    </row>
    <row r="302" spans="2:8" x14ac:dyDescent="0.25">
      <c r="B302" s="3" t="s">
        <v>395</v>
      </c>
      <c r="C302" s="3" t="s">
        <v>399</v>
      </c>
      <c r="D302" s="3" t="s">
        <v>327</v>
      </c>
      <c r="E302" s="3" t="s">
        <v>243</v>
      </c>
      <c r="F302" s="3">
        <v>3</v>
      </c>
      <c r="G302" s="3">
        <v>1.5</v>
      </c>
      <c r="H302" s="4">
        <f t="shared" si="4"/>
        <v>4.5</v>
      </c>
    </row>
    <row r="303" spans="2:8" x14ac:dyDescent="0.25">
      <c r="B303" s="3" t="s">
        <v>395</v>
      </c>
      <c r="C303" s="3" t="s">
        <v>399</v>
      </c>
      <c r="D303" s="3" t="s">
        <v>328</v>
      </c>
      <c r="E303" s="3" t="s">
        <v>243</v>
      </c>
      <c r="F303" s="3">
        <v>30</v>
      </c>
      <c r="G303" s="3">
        <v>2</v>
      </c>
      <c r="H303" s="4">
        <f t="shared" si="4"/>
        <v>60</v>
      </c>
    </row>
    <row r="304" spans="2:8" x14ac:dyDescent="0.25">
      <c r="B304" s="3" t="s">
        <v>395</v>
      </c>
      <c r="C304" s="3" t="s">
        <v>399</v>
      </c>
      <c r="D304" s="3" t="s">
        <v>329</v>
      </c>
      <c r="E304" s="3" t="s">
        <v>243</v>
      </c>
      <c r="F304" s="3">
        <v>60</v>
      </c>
      <c r="G304" s="3">
        <v>0.46500000000000002</v>
      </c>
      <c r="H304" s="4">
        <f t="shared" si="4"/>
        <v>27.900000000000002</v>
      </c>
    </row>
    <row r="305" spans="2:8" x14ac:dyDescent="0.25">
      <c r="B305" s="3" t="s">
        <v>395</v>
      </c>
      <c r="C305" s="3" t="s">
        <v>399</v>
      </c>
      <c r="D305" s="3" t="s">
        <v>330</v>
      </c>
      <c r="E305" s="3" t="s">
        <v>243</v>
      </c>
      <c r="F305" s="3">
        <v>180</v>
      </c>
      <c r="G305" s="3">
        <v>0.38200000000000001</v>
      </c>
      <c r="H305" s="4">
        <f t="shared" si="4"/>
        <v>68.760000000000005</v>
      </c>
    </row>
    <row r="306" spans="2:8" x14ac:dyDescent="0.25">
      <c r="B306" s="3" t="s">
        <v>395</v>
      </c>
      <c r="C306" s="3" t="s">
        <v>399</v>
      </c>
      <c r="D306" s="3" t="s">
        <v>331</v>
      </c>
      <c r="E306" s="3" t="s">
        <v>243</v>
      </c>
      <c r="F306" s="3">
        <v>100</v>
      </c>
      <c r="G306" s="3">
        <v>0.59899999999999998</v>
      </c>
      <c r="H306" s="4">
        <f t="shared" si="4"/>
        <v>59.9</v>
      </c>
    </row>
    <row r="307" spans="2:8" x14ac:dyDescent="0.25">
      <c r="B307" s="3" t="s">
        <v>395</v>
      </c>
      <c r="C307" s="3" t="s">
        <v>399</v>
      </c>
      <c r="D307" s="3" t="s">
        <v>332</v>
      </c>
      <c r="E307" s="3" t="s">
        <v>243</v>
      </c>
      <c r="F307" s="3">
        <v>30</v>
      </c>
      <c r="G307" s="3">
        <v>0.65</v>
      </c>
      <c r="H307" s="4">
        <f t="shared" si="4"/>
        <v>19.5</v>
      </c>
    </row>
    <row r="308" spans="2:8" x14ac:dyDescent="0.25">
      <c r="B308" s="3" t="s">
        <v>395</v>
      </c>
      <c r="C308" s="3" t="s">
        <v>399</v>
      </c>
      <c r="D308" s="3" t="s">
        <v>333</v>
      </c>
      <c r="E308" s="3" t="s">
        <v>243</v>
      </c>
      <c r="F308" s="3">
        <v>100</v>
      </c>
      <c r="G308" s="3">
        <v>1.0049999999999999</v>
      </c>
      <c r="H308" s="4">
        <f t="shared" si="4"/>
        <v>100.49999999999999</v>
      </c>
    </row>
    <row r="309" spans="2:8" x14ac:dyDescent="0.25">
      <c r="B309" s="3" t="s">
        <v>395</v>
      </c>
      <c r="C309" s="3" t="s">
        <v>399</v>
      </c>
      <c r="D309" s="3" t="s">
        <v>334</v>
      </c>
      <c r="E309" s="3" t="s">
        <v>33</v>
      </c>
      <c r="F309" s="3">
        <v>180</v>
      </c>
      <c r="G309" s="3">
        <v>1.9</v>
      </c>
      <c r="H309" s="4">
        <f t="shared" si="4"/>
        <v>342</v>
      </c>
    </row>
    <row r="310" spans="2:8" x14ac:dyDescent="0.25">
      <c r="B310" s="3" t="s">
        <v>395</v>
      </c>
      <c r="C310" s="3" t="s">
        <v>399</v>
      </c>
      <c r="D310" s="3" t="s">
        <v>335</v>
      </c>
      <c r="E310" s="3" t="s">
        <v>33</v>
      </c>
      <c r="F310" s="3">
        <v>240</v>
      </c>
      <c r="G310" s="3">
        <v>1.609</v>
      </c>
      <c r="H310" s="4">
        <f t="shared" si="4"/>
        <v>386.15999999999997</v>
      </c>
    </row>
    <row r="311" spans="2:8" x14ac:dyDescent="0.25">
      <c r="B311" s="3" t="s">
        <v>395</v>
      </c>
      <c r="C311" s="3" t="s">
        <v>399</v>
      </c>
      <c r="D311" s="3" t="s">
        <v>336</v>
      </c>
      <c r="E311" s="3" t="s">
        <v>33</v>
      </c>
      <c r="F311" s="3">
        <v>150</v>
      </c>
      <c r="G311" s="3">
        <v>2.02</v>
      </c>
      <c r="H311" s="4">
        <f t="shared" si="4"/>
        <v>303</v>
      </c>
    </row>
    <row r="312" spans="2:8" x14ac:dyDescent="0.25">
      <c r="B312" s="3" t="s">
        <v>395</v>
      </c>
      <c r="C312" s="3" t="s">
        <v>399</v>
      </c>
      <c r="D312" s="3" t="s">
        <v>337</v>
      </c>
      <c r="E312" s="3" t="s">
        <v>33</v>
      </c>
      <c r="F312" s="3">
        <v>100</v>
      </c>
      <c r="G312" s="3">
        <v>3.76</v>
      </c>
      <c r="H312" s="4">
        <f t="shared" si="4"/>
        <v>376</v>
      </c>
    </row>
    <row r="313" spans="2:8" x14ac:dyDescent="0.25">
      <c r="B313" s="3" t="s">
        <v>395</v>
      </c>
      <c r="C313" s="3" t="s">
        <v>399</v>
      </c>
      <c r="D313" s="3" t="s">
        <v>338</v>
      </c>
      <c r="E313" s="3" t="s">
        <v>33</v>
      </c>
      <c r="F313" s="3">
        <v>40</v>
      </c>
      <c r="G313" s="3">
        <v>0.47499999999999998</v>
      </c>
      <c r="H313" s="4">
        <f t="shared" si="4"/>
        <v>19</v>
      </c>
    </row>
    <row r="314" spans="2:8" x14ac:dyDescent="0.25">
      <c r="B314" s="3" t="s">
        <v>395</v>
      </c>
      <c r="C314" s="3" t="s">
        <v>399</v>
      </c>
      <c r="D314" s="3" t="s">
        <v>339</v>
      </c>
      <c r="E314" s="3" t="s">
        <v>34</v>
      </c>
      <c r="F314" s="3">
        <v>5</v>
      </c>
      <c r="G314" s="3">
        <v>1</v>
      </c>
      <c r="H314" s="4">
        <f t="shared" si="4"/>
        <v>5</v>
      </c>
    </row>
    <row r="315" spans="2:8" x14ac:dyDescent="0.25">
      <c r="B315" s="3" t="s">
        <v>395</v>
      </c>
      <c r="C315" s="3" t="s">
        <v>399</v>
      </c>
      <c r="D315" s="3" t="s">
        <v>340</v>
      </c>
      <c r="E315" s="3" t="s">
        <v>33</v>
      </c>
      <c r="F315" s="3">
        <v>16</v>
      </c>
      <c r="G315" s="3">
        <v>0.65</v>
      </c>
      <c r="H315" s="4">
        <f t="shared" si="4"/>
        <v>10.4</v>
      </c>
    </row>
    <row r="316" spans="2:8" x14ac:dyDescent="0.25">
      <c r="B316" s="3" t="s">
        <v>395</v>
      </c>
      <c r="C316" s="3" t="s">
        <v>399</v>
      </c>
      <c r="D316" s="3" t="s">
        <v>341</v>
      </c>
      <c r="E316" s="3" t="s">
        <v>33</v>
      </c>
      <c r="F316" s="3">
        <v>20</v>
      </c>
      <c r="G316" s="3">
        <v>2</v>
      </c>
      <c r="H316" s="4">
        <f t="shared" si="4"/>
        <v>40</v>
      </c>
    </row>
    <row r="317" spans="2:8" x14ac:dyDescent="0.25">
      <c r="B317" s="3" t="s">
        <v>395</v>
      </c>
      <c r="C317" s="3" t="s">
        <v>399</v>
      </c>
      <c r="D317" s="3" t="s">
        <v>342</v>
      </c>
      <c r="E317" s="3" t="s">
        <v>33</v>
      </c>
      <c r="F317" s="3">
        <v>5</v>
      </c>
      <c r="G317" s="3">
        <v>2.5</v>
      </c>
      <c r="H317" s="4">
        <f t="shared" si="4"/>
        <v>12.5</v>
      </c>
    </row>
    <row r="318" spans="2:8" x14ac:dyDescent="0.25">
      <c r="B318" s="3" t="s">
        <v>395</v>
      </c>
      <c r="C318" s="3" t="s">
        <v>399</v>
      </c>
      <c r="D318" s="3" t="s">
        <v>343</v>
      </c>
      <c r="E318" s="3" t="s">
        <v>36</v>
      </c>
      <c r="F318" s="3">
        <v>10</v>
      </c>
      <c r="G318" s="3">
        <v>0.5</v>
      </c>
      <c r="H318" s="4">
        <f t="shared" si="4"/>
        <v>5</v>
      </c>
    </row>
    <row r="319" spans="2:8" x14ac:dyDescent="0.25">
      <c r="B319" s="3" t="s">
        <v>395</v>
      </c>
      <c r="C319" s="3" t="s">
        <v>399</v>
      </c>
      <c r="D319" s="3" t="s">
        <v>344</v>
      </c>
      <c r="E319" s="3" t="s">
        <v>36</v>
      </c>
      <c r="F319" s="3">
        <v>143</v>
      </c>
      <c r="G319" s="3">
        <v>0.6</v>
      </c>
      <c r="H319" s="4">
        <f t="shared" si="4"/>
        <v>85.8</v>
      </c>
    </row>
    <row r="320" spans="2:8" x14ac:dyDescent="0.25">
      <c r="B320" s="3" t="s">
        <v>395</v>
      </c>
      <c r="C320" s="3" t="s">
        <v>399</v>
      </c>
      <c r="D320" s="3" t="s">
        <v>345</v>
      </c>
      <c r="E320" s="3" t="s">
        <v>33</v>
      </c>
      <c r="F320" s="3">
        <v>10</v>
      </c>
      <c r="G320" s="3">
        <v>1.5</v>
      </c>
      <c r="H320" s="4">
        <f t="shared" si="4"/>
        <v>15</v>
      </c>
    </row>
    <row r="321" spans="2:8" x14ac:dyDescent="0.25">
      <c r="B321" s="3" t="s">
        <v>395</v>
      </c>
      <c r="C321" s="3" t="s">
        <v>399</v>
      </c>
      <c r="D321" s="3" t="s">
        <v>346</v>
      </c>
      <c r="E321" s="3" t="s">
        <v>36</v>
      </c>
      <c r="F321" s="3">
        <v>10</v>
      </c>
      <c r="G321" s="3">
        <v>0.02</v>
      </c>
      <c r="H321" s="4">
        <f t="shared" si="4"/>
        <v>0.2</v>
      </c>
    </row>
    <row r="322" spans="2:8" x14ac:dyDescent="0.25">
      <c r="B322" s="3" t="s">
        <v>395</v>
      </c>
      <c r="C322" s="3" t="s">
        <v>399</v>
      </c>
      <c r="D322" s="3" t="s">
        <v>347</v>
      </c>
      <c r="E322" s="3" t="s">
        <v>46</v>
      </c>
      <c r="F322" s="3">
        <v>4</v>
      </c>
      <c r="G322" s="3">
        <v>4</v>
      </c>
      <c r="H322" s="4">
        <f t="shared" si="4"/>
        <v>16</v>
      </c>
    </row>
    <row r="323" spans="2:8" x14ac:dyDescent="0.25">
      <c r="B323" s="3" t="s">
        <v>395</v>
      </c>
      <c r="C323" s="3" t="s">
        <v>399</v>
      </c>
      <c r="D323" s="3" t="s">
        <v>348</v>
      </c>
      <c r="E323" s="3" t="s">
        <v>79</v>
      </c>
      <c r="F323" s="3">
        <v>17</v>
      </c>
      <c r="G323" s="3">
        <v>1.65</v>
      </c>
      <c r="H323" s="4">
        <f t="shared" si="4"/>
        <v>28.049999999999997</v>
      </c>
    </row>
    <row r="324" spans="2:8" x14ac:dyDescent="0.25">
      <c r="B324" s="3" t="s">
        <v>395</v>
      </c>
      <c r="C324" s="3" t="s">
        <v>399</v>
      </c>
      <c r="D324" s="3" t="s">
        <v>349</v>
      </c>
      <c r="E324" s="3" t="s">
        <v>33</v>
      </c>
      <c r="F324" s="3">
        <v>20</v>
      </c>
      <c r="G324" s="3">
        <v>3.2</v>
      </c>
      <c r="H324" s="4">
        <f t="shared" ref="H324:H382" si="5">+F324*G324</f>
        <v>64</v>
      </c>
    </row>
    <row r="325" spans="2:8" x14ac:dyDescent="0.25">
      <c r="B325" s="3" t="s">
        <v>395</v>
      </c>
      <c r="C325" s="3" t="s">
        <v>399</v>
      </c>
      <c r="D325" s="3" t="s">
        <v>350</v>
      </c>
      <c r="E325" s="3" t="s">
        <v>35</v>
      </c>
      <c r="F325" s="3">
        <v>3</v>
      </c>
      <c r="G325" s="3">
        <v>1</v>
      </c>
      <c r="H325" s="4">
        <f t="shared" si="5"/>
        <v>3</v>
      </c>
    </row>
    <row r="326" spans="2:8" x14ac:dyDescent="0.25">
      <c r="B326" s="3" t="s">
        <v>395</v>
      </c>
      <c r="C326" s="3" t="s">
        <v>399</v>
      </c>
      <c r="D326" s="3" t="s">
        <v>351</v>
      </c>
      <c r="E326" s="3" t="s">
        <v>35</v>
      </c>
      <c r="F326" s="3">
        <v>30</v>
      </c>
      <c r="G326" s="3">
        <v>3.4</v>
      </c>
      <c r="H326" s="4">
        <f t="shared" si="5"/>
        <v>102</v>
      </c>
    </row>
    <row r="327" spans="2:8" x14ac:dyDescent="0.25">
      <c r="B327" s="3" t="s">
        <v>395</v>
      </c>
      <c r="C327" s="3" t="s">
        <v>399</v>
      </c>
      <c r="D327" s="3" t="s">
        <v>352</v>
      </c>
      <c r="E327" s="3" t="s">
        <v>243</v>
      </c>
      <c r="F327" s="3">
        <v>5</v>
      </c>
      <c r="G327" s="3">
        <v>0.5</v>
      </c>
      <c r="H327" s="4">
        <f t="shared" si="5"/>
        <v>2.5</v>
      </c>
    </row>
    <row r="328" spans="2:8" x14ac:dyDescent="0.25">
      <c r="B328" s="3" t="s">
        <v>395</v>
      </c>
      <c r="C328" s="3" t="s">
        <v>399</v>
      </c>
      <c r="D328" s="3" t="s">
        <v>353</v>
      </c>
      <c r="E328" s="3" t="s">
        <v>33</v>
      </c>
      <c r="F328" s="3">
        <v>4</v>
      </c>
      <c r="G328" s="3">
        <v>5</v>
      </c>
      <c r="H328" s="4">
        <f t="shared" si="5"/>
        <v>20</v>
      </c>
    </row>
    <row r="329" spans="2:8" x14ac:dyDescent="0.25">
      <c r="B329" s="3" t="s">
        <v>395</v>
      </c>
      <c r="C329" s="3" t="s">
        <v>399</v>
      </c>
      <c r="D329" s="3" t="s">
        <v>354</v>
      </c>
      <c r="E329" s="3" t="s">
        <v>79</v>
      </c>
      <c r="F329" s="3">
        <v>30</v>
      </c>
      <c r="G329" s="3">
        <v>0.65</v>
      </c>
      <c r="H329" s="4">
        <f t="shared" si="5"/>
        <v>19.5</v>
      </c>
    </row>
    <row r="330" spans="2:8" x14ac:dyDescent="0.25">
      <c r="B330" s="3" t="s">
        <v>395</v>
      </c>
      <c r="C330" s="3" t="s">
        <v>399</v>
      </c>
      <c r="D330" s="3" t="s">
        <v>355</v>
      </c>
      <c r="E330" s="3" t="s">
        <v>33</v>
      </c>
      <c r="F330" s="3">
        <v>150</v>
      </c>
      <c r="G330" s="3">
        <v>0.6</v>
      </c>
      <c r="H330" s="4">
        <f t="shared" si="5"/>
        <v>90</v>
      </c>
    </row>
    <row r="331" spans="2:8" x14ac:dyDescent="0.25">
      <c r="B331" s="3" t="s">
        <v>395</v>
      </c>
      <c r="C331" s="3" t="s">
        <v>399</v>
      </c>
      <c r="D331" s="3" t="s">
        <v>356</v>
      </c>
      <c r="E331" s="3" t="s">
        <v>33</v>
      </c>
      <c r="F331" s="3">
        <v>150</v>
      </c>
      <c r="G331" s="3">
        <v>2.5</v>
      </c>
      <c r="H331" s="4">
        <f t="shared" si="5"/>
        <v>375</v>
      </c>
    </row>
    <row r="332" spans="2:8" x14ac:dyDescent="0.25">
      <c r="B332" s="3" t="s">
        <v>395</v>
      </c>
      <c r="C332" s="3" t="s">
        <v>399</v>
      </c>
      <c r="D332" s="3" t="s">
        <v>357</v>
      </c>
      <c r="E332" s="3" t="s">
        <v>34</v>
      </c>
      <c r="F332" s="3">
        <v>100</v>
      </c>
      <c r="G332" s="3">
        <v>0.4</v>
      </c>
      <c r="H332" s="4">
        <f t="shared" si="5"/>
        <v>40</v>
      </c>
    </row>
    <row r="333" spans="2:8" x14ac:dyDescent="0.25">
      <c r="B333" s="3" t="s">
        <v>395</v>
      </c>
      <c r="C333" s="3" t="s">
        <v>399</v>
      </c>
      <c r="D333" s="3" t="s">
        <v>358</v>
      </c>
      <c r="E333" s="3" t="s">
        <v>34</v>
      </c>
      <c r="F333" s="3">
        <v>20</v>
      </c>
      <c r="G333" s="3">
        <v>0.5</v>
      </c>
      <c r="H333" s="4">
        <f t="shared" si="5"/>
        <v>10</v>
      </c>
    </row>
    <row r="334" spans="2:8" x14ac:dyDescent="0.25">
      <c r="B334" s="3" t="s">
        <v>395</v>
      </c>
      <c r="C334" s="3" t="s">
        <v>399</v>
      </c>
      <c r="D334" s="3" t="s">
        <v>359</v>
      </c>
      <c r="E334" s="3" t="s">
        <v>36</v>
      </c>
      <c r="F334" s="3">
        <v>2</v>
      </c>
      <c r="G334" s="3">
        <v>7</v>
      </c>
      <c r="H334" s="4">
        <f t="shared" si="5"/>
        <v>14</v>
      </c>
    </row>
    <row r="335" spans="2:8" x14ac:dyDescent="0.25">
      <c r="B335" s="3" t="s">
        <v>395</v>
      </c>
      <c r="C335" s="3" t="s">
        <v>399</v>
      </c>
      <c r="D335" s="3" t="s">
        <v>360</v>
      </c>
      <c r="E335" s="3" t="s">
        <v>34</v>
      </c>
      <c r="F335" s="3">
        <v>4</v>
      </c>
      <c r="G335" s="3">
        <v>1</v>
      </c>
      <c r="H335" s="4">
        <f t="shared" si="5"/>
        <v>4</v>
      </c>
    </row>
    <row r="336" spans="2:8" x14ac:dyDescent="0.25">
      <c r="B336" s="3" t="s">
        <v>395</v>
      </c>
      <c r="C336" s="3" t="s">
        <v>399</v>
      </c>
      <c r="D336" s="3" t="s">
        <v>361</v>
      </c>
      <c r="E336" s="3" t="s">
        <v>34</v>
      </c>
      <c r="F336" s="3">
        <v>6</v>
      </c>
      <c r="G336" s="3">
        <v>1</v>
      </c>
      <c r="H336" s="4">
        <f t="shared" si="5"/>
        <v>6</v>
      </c>
    </row>
    <row r="337" spans="2:8" x14ac:dyDescent="0.25">
      <c r="B337" s="3" t="s">
        <v>395</v>
      </c>
      <c r="C337" s="3" t="s">
        <v>399</v>
      </c>
      <c r="D337" s="3" t="s">
        <v>362</v>
      </c>
      <c r="E337" s="3" t="s">
        <v>34</v>
      </c>
      <c r="F337" s="3">
        <v>130</v>
      </c>
      <c r="G337" s="3">
        <v>0.15</v>
      </c>
      <c r="H337" s="4">
        <f t="shared" si="5"/>
        <v>19.5</v>
      </c>
    </row>
    <row r="338" spans="2:8" x14ac:dyDescent="0.25">
      <c r="B338" s="3" t="s">
        <v>395</v>
      </c>
      <c r="C338" s="3" t="s">
        <v>399</v>
      </c>
      <c r="D338" s="3" t="s">
        <v>363</v>
      </c>
      <c r="E338" s="3" t="s">
        <v>34</v>
      </c>
      <c r="F338" s="3">
        <v>10</v>
      </c>
      <c r="G338" s="3">
        <v>0.5</v>
      </c>
      <c r="H338" s="4">
        <f t="shared" si="5"/>
        <v>5</v>
      </c>
    </row>
    <row r="339" spans="2:8" x14ac:dyDescent="0.25">
      <c r="B339" s="3" t="s">
        <v>395</v>
      </c>
      <c r="C339" s="3" t="s">
        <v>399</v>
      </c>
      <c r="D339" s="3" t="s">
        <v>364</v>
      </c>
      <c r="E339" s="3" t="s">
        <v>34</v>
      </c>
      <c r="F339" s="3">
        <v>20</v>
      </c>
      <c r="G339" s="3">
        <v>7.5</v>
      </c>
      <c r="H339" s="4">
        <f t="shared" si="5"/>
        <v>150</v>
      </c>
    </row>
    <row r="340" spans="2:8" x14ac:dyDescent="0.25">
      <c r="B340" s="3" t="s">
        <v>395</v>
      </c>
      <c r="C340" s="3" t="s">
        <v>399</v>
      </c>
      <c r="D340" s="3" t="s">
        <v>365</v>
      </c>
      <c r="E340" s="3" t="s">
        <v>33</v>
      </c>
      <c r="F340" s="3">
        <v>103</v>
      </c>
      <c r="G340" s="3">
        <v>1.8</v>
      </c>
      <c r="H340" s="4">
        <f t="shared" si="5"/>
        <v>185.4</v>
      </c>
    </row>
    <row r="341" spans="2:8" x14ac:dyDescent="0.25">
      <c r="B341" s="3" t="s">
        <v>395</v>
      </c>
      <c r="C341" s="3" t="s">
        <v>399</v>
      </c>
      <c r="D341" s="3" t="s">
        <v>366</v>
      </c>
      <c r="E341" s="3" t="s">
        <v>33</v>
      </c>
      <c r="F341" s="3">
        <v>1</v>
      </c>
      <c r="G341" s="3">
        <v>2.2000000000000002</v>
      </c>
      <c r="H341" s="4">
        <f t="shared" si="5"/>
        <v>2.2000000000000002</v>
      </c>
    </row>
    <row r="342" spans="2:8" x14ac:dyDescent="0.25">
      <c r="B342" s="3" t="s">
        <v>395</v>
      </c>
      <c r="C342" s="3" t="s">
        <v>399</v>
      </c>
      <c r="D342" s="3" t="s">
        <v>367</v>
      </c>
      <c r="E342" s="3" t="s">
        <v>47</v>
      </c>
      <c r="F342" s="3">
        <v>1</v>
      </c>
      <c r="G342" s="3">
        <v>1.5</v>
      </c>
      <c r="H342" s="4">
        <f t="shared" si="5"/>
        <v>1.5</v>
      </c>
    </row>
    <row r="343" spans="2:8" x14ac:dyDescent="0.25">
      <c r="B343" s="3" t="s">
        <v>395</v>
      </c>
      <c r="C343" s="3" t="s">
        <v>399</v>
      </c>
      <c r="D343" s="3" t="s">
        <v>368</v>
      </c>
      <c r="E343" s="3" t="s">
        <v>34</v>
      </c>
      <c r="F343" s="3">
        <v>10</v>
      </c>
      <c r="G343" s="3">
        <v>3.5</v>
      </c>
      <c r="H343" s="4">
        <f t="shared" si="5"/>
        <v>35</v>
      </c>
    </row>
    <row r="344" spans="2:8" x14ac:dyDescent="0.25">
      <c r="B344" s="3" t="s">
        <v>395</v>
      </c>
      <c r="C344" s="3" t="s">
        <v>399</v>
      </c>
      <c r="D344" s="3" t="s">
        <v>369</v>
      </c>
      <c r="E344" s="3" t="s">
        <v>34</v>
      </c>
      <c r="F344" s="3">
        <v>40</v>
      </c>
      <c r="G344" s="3">
        <v>0.75</v>
      </c>
      <c r="H344" s="4">
        <f t="shared" si="5"/>
        <v>30</v>
      </c>
    </row>
    <row r="345" spans="2:8" x14ac:dyDescent="0.25">
      <c r="B345" s="3" t="s">
        <v>395</v>
      </c>
      <c r="C345" s="3" t="s">
        <v>399</v>
      </c>
      <c r="D345" s="3" t="s">
        <v>370</v>
      </c>
      <c r="E345" s="3" t="s">
        <v>33</v>
      </c>
      <c r="F345" s="3">
        <v>100</v>
      </c>
      <c r="G345" s="3">
        <v>0.89</v>
      </c>
      <c r="H345" s="4">
        <f t="shared" si="5"/>
        <v>89</v>
      </c>
    </row>
    <row r="346" spans="2:8" x14ac:dyDescent="0.25">
      <c r="B346" s="3" t="s">
        <v>395</v>
      </c>
      <c r="C346" s="3" t="s">
        <v>399</v>
      </c>
      <c r="D346" s="3" t="s">
        <v>371</v>
      </c>
      <c r="E346" s="3" t="s">
        <v>33</v>
      </c>
      <c r="F346" s="3">
        <v>2</v>
      </c>
      <c r="G346" s="3">
        <v>1</v>
      </c>
      <c r="H346" s="4">
        <f t="shared" si="5"/>
        <v>2</v>
      </c>
    </row>
    <row r="347" spans="2:8" x14ac:dyDescent="0.25">
      <c r="B347" s="3" t="s">
        <v>395</v>
      </c>
      <c r="C347" s="3" t="s">
        <v>399</v>
      </c>
      <c r="D347" s="3" t="s">
        <v>372</v>
      </c>
      <c r="E347" s="3" t="s">
        <v>36</v>
      </c>
      <c r="F347" s="3">
        <v>30</v>
      </c>
      <c r="G347" s="3">
        <v>2.2000000000000002</v>
      </c>
      <c r="H347" s="4">
        <f t="shared" si="5"/>
        <v>66</v>
      </c>
    </row>
    <row r="348" spans="2:8" x14ac:dyDescent="0.25">
      <c r="B348" s="3" t="s">
        <v>395</v>
      </c>
      <c r="C348" s="3" t="s">
        <v>399</v>
      </c>
      <c r="D348" s="3" t="s">
        <v>373</v>
      </c>
      <c r="E348" s="3" t="s">
        <v>33</v>
      </c>
      <c r="F348" s="3">
        <v>240</v>
      </c>
      <c r="G348" s="3">
        <v>0.5</v>
      </c>
      <c r="H348" s="4">
        <f t="shared" si="5"/>
        <v>120</v>
      </c>
    </row>
    <row r="349" spans="2:8" x14ac:dyDescent="0.25">
      <c r="B349" s="3" t="s">
        <v>395</v>
      </c>
      <c r="C349" s="3" t="s">
        <v>399</v>
      </c>
      <c r="D349" s="3" t="s">
        <v>374</v>
      </c>
      <c r="E349" s="3" t="s">
        <v>34</v>
      </c>
      <c r="F349" s="3">
        <v>180</v>
      </c>
      <c r="G349" s="3">
        <v>0.65</v>
      </c>
      <c r="H349" s="4">
        <f t="shared" si="5"/>
        <v>117</v>
      </c>
    </row>
    <row r="350" spans="2:8" x14ac:dyDescent="0.25">
      <c r="B350" s="3" t="s">
        <v>395</v>
      </c>
      <c r="C350" s="3" t="s">
        <v>399</v>
      </c>
      <c r="D350" s="3" t="s">
        <v>375</v>
      </c>
      <c r="E350" s="3" t="s">
        <v>33</v>
      </c>
      <c r="F350" s="3">
        <v>15</v>
      </c>
      <c r="G350" s="3">
        <v>2.5499999999999998</v>
      </c>
      <c r="H350" s="4">
        <f t="shared" si="5"/>
        <v>38.25</v>
      </c>
    </row>
    <row r="351" spans="2:8" x14ac:dyDescent="0.25">
      <c r="B351" s="3" t="s">
        <v>395</v>
      </c>
      <c r="C351" s="3" t="s">
        <v>399</v>
      </c>
      <c r="D351" s="3" t="s">
        <v>376</v>
      </c>
      <c r="E351" s="3" t="s">
        <v>34</v>
      </c>
      <c r="F351" s="3">
        <v>15</v>
      </c>
      <c r="G351" s="3">
        <v>2.5499999999999998</v>
      </c>
      <c r="H351" s="4">
        <f t="shared" si="5"/>
        <v>38.25</v>
      </c>
    </row>
    <row r="352" spans="2:8" x14ac:dyDescent="0.25">
      <c r="B352" s="3" t="s">
        <v>395</v>
      </c>
      <c r="C352" s="3" t="s">
        <v>399</v>
      </c>
      <c r="D352" s="3" t="s">
        <v>377</v>
      </c>
      <c r="E352" s="3" t="s">
        <v>34</v>
      </c>
      <c r="F352" s="3">
        <v>850</v>
      </c>
      <c r="G352" s="3">
        <v>1.2</v>
      </c>
      <c r="H352" s="4">
        <f t="shared" si="5"/>
        <v>1020</v>
      </c>
    </row>
    <row r="353" spans="2:8" x14ac:dyDescent="0.25">
      <c r="B353" s="3" t="s">
        <v>395</v>
      </c>
      <c r="C353" s="3" t="s">
        <v>399</v>
      </c>
      <c r="D353" s="3" t="s">
        <v>378</v>
      </c>
      <c r="E353" s="3" t="s">
        <v>298</v>
      </c>
      <c r="F353" s="3">
        <v>43</v>
      </c>
      <c r="G353" s="3">
        <v>1.5</v>
      </c>
      <c r="H353" s="4">
        <f t="shared" si="5"/>
        <v>64.5</v>
      </c>
    </row>
    <row r="354" spans="2:8" x14ac:dyDescent="0.25">
      <c r="B354" s="3" t="s">
        <v>395</v>
      </c>
      <c r="C354" s="3" t="s">
        <v>399</v>
      </c>
      <c r="D354" s="3" t="s">
        <v>379</v>
      </c>
      <c r="E354" s="3" t="s">
        <v>47</v>
      </c>
      <c r="F354" s="3">
        <v>3</v>
      </c>
      <c r="G354" s="3">
        <v>1.5</v>
      </c>
      <c r="H354" s="4">
        <f t="shared" si="5"/>
        <v>4.5</v>
      </c>
    </row>
    <row r="355" spans="2:8" x14ac:dyDescent="0.25">
      <c r="B355" s="3" t="s">
        <v>395</v>
      </c>
      <c r="C355" s="3" t="s">
        <v>399</v>
      </c>
      <c r="D355" s="3" t="s">
        <v>380</v>
      </c>
      <c r="E355" s="3" t="s">
        <v>33</v>
      </c>
      <c r="F355" s="3">
        <v>10</v>
      </c>
      <c r="G355" s="3">
        <v>0.5</v>
      </c>
      <c r="H355" s="4">
        <f t="shared" si="5"/>
        <v>5</v>
      </c>
    </row>
    <row r="356" spans="2:8" x14ac:dyDescent="0.25">
      <c r="B356" s="3" t="s">
        <v>395</v>
      </c>
      <c r="C356" s="3" t="s">
        <v>399</v>
      </c>
      <c r="D356" s="3" t="s">
        <v>381</v>
      </c>
      <c r="E356" s="3" t="s">
        <v>51</v>
      </c>
      <c r="F356" s="3">
        <v>30</v>
      </c>
      <c r="G356" s="3">
        <v>3</v>
      </c>
      <c r="H356" s="4">
        <f t="shared" si="5"/>
        <v>90</v>
      </c>
    </row>
    <row r="357" spans="2:8" x14ac:dyDescent="0.25">
      <c r="B357" s="3" t="s">
        <v>395</v>
      </c>
      <c r="C357" s="3" t="s">
        <v>399</v>
      </c>
      <c r="D357" s="3" t="s">
        <v>382</v>
      </c>
      <c r="E357" s="3" t="s">
        <v>51</v>
      </c>
      <c r="F357" s="3">
        <v>20</v>
      </c>
      <c r="G357" s="3">
        <v>0.3</v>
      </c>
      <c r="H357" s="4">
        <f t="shared" si="5"/>
        <v>6</v>
      </c>
    </row>
    <row r="358" spans="2:8" x14ac:dyDescent="0.25">
      <c r="B358" s="3" t="s">
        <v>395</v>
      </c>
      <c r="C358" s="3" t="s">
        <v>399</v>
      </c>
      <c r="D358" s="3" t="s">
        <v>383</v>
      </c>
      <c r="E358" s="3" t="s">
        <v>36</v>
      </c>
      <c r="F358" s="3">
        <v>10</v>
      </c>
      <c r="G358" s="3">
        <v>0.45</v>
      </c>
      <c r="H358" s="4">
        <f t="shared" si="5"/>
        <v>4.5</v>
      </c>
    </row>
    <row r="359" spans="2:8" x14ac:dyDescent="0.25">
      <c r="B359" s="3" t="s">
        <v>395</v>
      </c>
      <c r="C359" s="3" t="s">
        <v>399</v>
      </c>
      <c r="D359" s="3" t="s">
        <v>384</v>
      </c>
      <c r="E359" s="3" t="s">
        <v>34</v>
      </c>
      <c r="F359" s="3">
        <v>7</v>
      </c>
      <c r="G359" s="3">
        <v>135</v>
      </c>
      <c r="H359" s="4">
        <f t="shared" si="5"/>
        <v>945</v>
      </c>
    </row>
    <row r="360" spans="2:8" x14ac:dyDescent="0.25">
      <c r="B360" s="3" t="s">
        <v>395</v>
      </c>
      <c r="C360" s="3" t="s">
        <v>399</v>
      </c>
      <c r="D360" s="3" t="s">
        <v>385</v>
      </c>
      <c r="E360" s="3" t="s">
        <v>79</v>
      </c>
      <c r="F360" s="3">
        <v>15</v>
      </c>
      <c r="G360" s="3">
        <v>1.5</v>
      </c>
      <c r="H360" s="4">
        <f t="shared" si="5"/>
        <v>22.5</v>
      </c>
    </row>
    <row r="361" spans="2:8" x14ac:dyDescent="0.25">
      <c r="B361" s="3" t="s">
        <v>395</v>
      </c>
      <c r="C361" s="3" t="s">
        <v>399</v>
      </c>
      <c r="D361" s="3" t="s">
        <v>386</v>
      </c>
      <c r="E361" s="3" t="s">
        <v>33</v>
      </c>
      <c r="F361" s="3">
        <v>16</v>
      </c>
      <c r="G361" s="3">
        <v>43</v>
      </c>
      <c r="H361" s="4">
        <f t="shared" si="5"/>
        <v>688</v>
      </c>
    </row>
    <row r="362" spans="2:8" x14ac:dyDescent="0.25">
      <c r="B362" s="3" t="s">
        <v>395</v>
      </c>
      <c r="C362" s="3" t="s">
        <v>399</v>
      </c>
      <c r="D362" s="3" t="s">
        <v>387</v>
      </c>
      <c r="E362" s="3" t="s">
        <v>33</v>
      </c>
      <c r="F362" s="3">
        <v>8</v>
      </c>
      <c r="G362" s="3">
        <v>47</v>
      </c>
      <c r="H362" s="4">
        <f t="shared" si="5"/>
        <v>376</v>
      </c>
    </row>
    <row r="363" spans="2:8" x14ac:dyDescent="0.25">
      <c r="B363" s="3" t="s">
        <v>395</v>
      </c>
      <c r="C363" s="3" t="s">
        <v>399</v>
      </c>
      <c r="D363" s="3" t="s">
        <v>388</v>
      </c>
      <c r="E363" s="3" t="s">
        <v>33</v>
      </c>
      <c r="F363" s="3">
        <v>60</v>
      </c>
      <c r="G363" s="3">
        <v>1.9</v>
      </c>
      <c r="H363" s="4">
        <f t="shared" si="5"/>
        <v>114</v>
      </c>
    </row>
    <row r="364" spans="2:8" x14ac:dyDescent="0.25">
      <c r="B364" s="3" t="s">
        <v>395</v>
      </c>
      <c r="C364" s="3" t="s">
        <v>399</v>
      </c>
      <c r="D364" s="3" t="s">
        <v>389</v>
      </c>
      <c r="E364" s="3" t="s">
        <v>33</v>
      </c>
      <c r="F364" s="3">
        <v>1</v>
      </c>
      <c r="G364" s="3">
        <v>3.5</v>
      </c>
      <c r="H364" s="4">
        <f t="shared" si="5"/>
        <v>3.5</v>
      </c>
    </row>
    <row r="365" spans="2:8" x14ac:dyDescent="0.25">
      <c r="B365" s="3" t="s">
        <v>395</v>
      </c>
      <c r="C365" s="3" t="s">
        <v>399</v>
      </c>
      <c r="D365" s="3" t="s">
        <v>390</v>
      </c>
      <c r="E365" s="3" t="s">
        <v>33</v>
      </c>
      <c r="F365" s="3">
        <v>5</v>
      </c>
      <c r="G365" s="3">
        <v>0.5</v>
      </c>
      <c r="H365" s="4">
        <f t="shared" si="5"/>
        <v>2.5</v>
      </c>
    </row>
    <row r="366" spans="2:8" x14ac:dyDescent="0.25">
      <c r="B366" s="3" t="s">
        <v>395</v>
      </c>
      <c r="C366" s="3" t="s">
        <v>399</v>
      </c>
      <c r="D366" s="3" t="s">
        <v>391</v>
      </c>
      <c r="E366" s="3" t="s">
        <v>34</v>
      </c>
      <c r="F366" s="3">
        <v>20</v>
      </c>
      <c r="G366" s="3">
        <v>1.204</v>
      </c>
      <c r="H366" s="4">
        <f t="shared" si="5"/>
        <v>24.08</v>
      </c>
    </row>
    <row r="367" spans="2:8" x14ac:dyDescent="0.25">
      <c r="B367" s="3" t="s">
        <v>395</v>
      </c>
      <c r="C367" s="3" t="s">
        <v>399</v>
      </c>
      <c r="D367" s="3" t="s">
        <v>392</v>
      </c>
      <c r="E367" s="3" t="s">
        <v>33</v>
      </c>
      <c r="F367" s="3">
        <v>20</v>
      </c>
      <c r="G367" s="3">
        <v>1.49</v>
      </c>
      <c r="H367" s="4">
        <f t="shared" si="5"/>
        <v>29.8</v>
      </c>
    </row>
    <row r="368" spans="2:8" x14ac:dyDescent="0.25">
      <c r="B368" s="3" t="s">
        <v>395</v>
      </c>
      <c r="C368" s="3" t="s">
        <v>399</v>
      </c>
      <c r="D368" s="3" t="s">
        <v>393</v>
      </c>
      <c r="E368" s="3" t="s">
        <v>34</v>
      </c>
      <c r="F368" s="3">
        <v>10</v>
      </c>
      <c r="G368" s="3">
        <v>2.31</v>
      </c>
      <c r="H368" s="4">
        <f t="shared" si="5"/>
        <v>23.1</v>
      </c>
    </row>
    <row r="369" spans="2:8" x14ac:dyDescent="0.25">
      <c r="B369" s="3" t="s">
        <v>395</v>
      </c>
      <c r="C369" s="3" t="s">
        <v>399</v>
      </c>
      <c r="D369" s="3" t="s">
        <v>389</v>
      </c>
      <c r="E369" s="3" t="s">
        <v>33</v>
      </c>
      <c r="F369" s="3">
        <v>3</v>
      </c>
      <c r="G369" s="3">
        <v>25</v>
      </c>
      <c r="H369" s="4">
        <f t="shared" si="5"/>
        <v>75</v>
      </c>
    </row>
    <row r="370" spans="2:8" x14ac:dyDescent="0.25">
      <c r="B370" s="3" t="s">
        <v>395</v>
      </c>
      <c r="C370" s="3" t="s">
        <v>399</v>
      </c>
      <c r="D370" s="3" t="s">
        <v>390</v>
      </c>
      <c r="E370" s="3" t="s">
        <v>33</v>
      </c>
      <c r="F370" s="3">
        <v>2</v>
      </c>
      <c r="G370" s="3">
        <v>35</v>
      </c>
      <c r="H370" s="4">
        <f t="shared" si="5"/>
        <v>70</v>
      </c>
    </row>
    <row r="371" spans="2:8" x14ac:dyDescent="0.25">
      <c r="B371" s="3" t="s">
        <v>395</v>
      </c>
      <c r="C371" s="3" t="s">
        <v>399</v>
      </c>
      <c r="D371" s="3" t="s">
        <v>391</v>
      </c>
      <c r="E371" s="3" t="s">
        <v>34</v>
      </c>
      <c r="F371" s="3">
        <v>10</v>
      </c>
      <c r="G371" s="3">
        <v>1</v>
      </c>
      <c r="H371" s="4">
        <f t="shared" si="5"/>
        <v>10</v>
      </c>
    </row>
    <row r="372" spans="2:8" x14ac:dyDescent="0.25">
      <c r="B372" s="3" t="s">
        <v>395</v>
      </c>
      <c r="C372" s="3" t="s">
        <v>399</v>
      </c>
      <c r="D372" s="3" t="s">
        <v>406</v>
      </c>
      <c r="E372" s="3" t="s">
        <v>33</v>
      </c>
      <c r="F372" s="3">
        <v>3</v>
      </c>
      <c r="G372" s="3">
        <v>1</v>
      </c>
      <c r="H372" s="4">
        <f t="shared" si="5"/>
        <v>3</v>
      </c>
    </row>
    <row r="373" spans="2:8" x14ac:dyDescent="0.25">
      <c r="B373" s="3" t="s">
        <v>395</v>
      </c>
      <c r="C373" s="3" t="s">
        <v>399</v>
      </c>
      <c r="D373" s="3" t="s">
        <v>393</v>
      </c>
      <c r="E373" s="3" t="s">
        <v>34</v>
      </c>
      <c r="F373" s="3">
        <v>15</v>
      </c>
      <c r="G373" s="3">
        <v>1.5</v>
      </c>
      <c r="H373" s="4">
        <f t="shared" si="5"/>
        <v>22.5</v>
      </c>
    </row>
    <row r="374" spans="2:8" x14ac:dyDescent="0.25">
      <c r="B374" s="7" t="s">
        <v>397</v>
      </c>
      <c r="C374" s="7" t="s">
        <v>398</v>
      </c>
      <c r="D374" s="7" t="s">
        <v>396</v>
      </c>
      <c r="E374" s="7" t="s">
        <v>33</v>
      </c>
      <c r="F374" s="7">
        <v>1</v>
      </c>
      <c r="G374" s="7">
        <v>15000</v>
      </c>
      <c r="H374" s="8">
        <f t="shared" si="5"/>
        <v>15000</v>
      </c>
    </row>
    <row r="375" spans="2:8" x14ac:dyDescent="0.25">
      <c r="B375" s="7" t="s">
        <v>395</v>
      </c>
      <c r="C375" s="7" t="s">
        <v>400</v>
      </c>
      <c r="D375" s="7" t="s">
        <v>400</v>
      </c>
      <c r="E375" s="7" t="s">
        <v>33</v>
      </c>
      <c r="F375" s="7">
        <v>1</v>
      </c>
      <c r="G375" s="7">
        <v>134352</v>
      </c>
      <c r="H375" s="8">
        <f t="shared" si="5"/>
        <v>134352</v>
      </c>
    </row>
    <row r="376" spans="2:8" x14ac:dyDescent="0.25">
      <c r="B376" s="7" t="s">
        <v>394</v>
      </c>
      <c r="C376" s="7" t="s">
        <v>405</v>
      </c>
      <c r="D376" s="7" t="s">
        <v>401</v>
      </c>
      <c r="E376" s="7" t="s">
        <v>33</v>
      </c>
      <c r="F376" s="7">
        <v>1</v>
      </c>
      <c r="G376" s="7">
        <v>8500</v>
      </c>
      <c r="H376" s="8">
        <f t="shared" si="5"/>
        <v>8500</v>
      </c>
    </row>
    <row r="377" spans="2:8" x14ac:dyDescent="0.25">
      <c r="B377" s="7" t="s">
        <v>394</v>
      </c>
      <c r="C377" s="7" t="s">
        <v>405</v>
      </c>
      <c r="D377" s="7" t="s">
        <v>402</v>
      </c>
      <c r="E377" s="7" t="s">
        <v>33</v>
      </c>
      <c r="F377" s="7">
        <v>1</v>
      </c>
      <c r="G377" s="7">
        <v>500</v>
      </c>
      <c r="H377" s="8">
        <f t="shared" si="5"/>
        <v>500</v>
      </c>
    </row>
    <row r="378" spans="2:8" x14ac:dyDescent="0.25">
      <c r="B378" s="7" t="s">
        <v>394</v>
      </c>
      <c r="C378" s="7" t="s">
        <v>405</v>
      </c>
      <c r="D378" s="7" t="s">
        <v>403</v>
      </c>
      <c r="E378" s="7" t="s">
        <v>33</v>
      </c>
      <c r="F378" s="7">
        <v>1</v>
      </c>
      <c r="G378" s="7">
        <v>5000</v>
      </c>
      <c r="H378" s="8">
        <f t="shared" si="5"/>
        <v>5000</v>
      </c>
    </row>
    <row r="379" spans="2:8" x14ac:dyDescent="0.25">
      <c r="B379" s="7" t="s">
        <v>394</v>
      </c>
      <c r="C379" s="7" t="s">
        <v>405</v>
      </c>
      <c r="D379" s="7" t="s">
        <v>404</v>
      </c>
      <c r="E379" s="7" t="s">
        <v>33</v>
      </c>
      <c r="F379" s="7">
        <v>1</v>
      </c>
      <c r="G379" s="7">
        <v>1500</v>
      </c>
      <c r="H379" s="8">
        <f t="shared" si="5"/>
        <v>1500</v>
      </c>
    </row>
    <row r="380" spans="2:8" x14ac:dyDescent="0.25">
      <c r="B380" s="7" t="s">
        <v>395</v>
      </c>
      <c r="C380" s="7" t="s">
        <v>407</v>
      </c>
      <c r="D380" s="7" t="s">
        <v>407</v>
      </c>
      <c r="E380" s="7" t="s">
        <v>33</v>
      </c>
      <c r="F380" s="7">
        <v>1</v>
      </c>
      <c r="G380" s="7">
        <v>200</v>
      </c>
      <c r="H380" s="7">
        <f t="shared" si="5"/>
        <v>200</v>
      </c>
    </row>
    <row r="381" spans="2:8" x14ac:dyDescent="0.25">
      <c r="B381" s="7" t="s">
        <v>394</v>
      </c>
      <c r="C381" s="7" t="s">
        <v>408</v>
      </c>
      <c r="D381" s="7" t="s">
        <v>408</v>
      </c>
      <c r="E381" s="7" t="s">
        <v>79</v>
      </c>
      <c r="F381" s="7">
        <v>1</v>
      </c>
      <c r="G381" s="7">
        <v>3500</v>
      </c>
      <c r="H381" s="8">
        <f t="shared" si="5"/>
        <v>3500</v>
      </c>
    </row>
    <row r="382" spans="2:8" x14ac:dyDescent="0.25">
      <c r="B382" s="7" t="s">
        <v>394</v>
      </c>
      <c r="C382" s="7" t="s">
        <v>409</v>
      </c>
      <c r="D382" s="7" t="s">
        <v>409</v>
      </c>
      <c r="E382" s="7"/>
      <c r="F382" s="7">
        <v>1</v>
      </c>
      <c r="G382" s="7">
        <v>6000</v>
      </c>
      <c r="H382" s="8">
        <f t="shared" si="5"/>
        <v>6000</v>
      </c>
    </row>
    <row r="383" spans="2:8" ht="18.75" x14ac:dyDescent="0.3">
      <c r="D383" s="5" t="s">
        <v>410</v>
      </c>
      <c r="H383" s="6">
        <f>SUM(H4:H382)</f>
        <v>385543.66099999996</v>
      </c>
    </row>
  </sheetData>
  <autoFilter ref="B3:H37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B109F-62E3-44FD-88FF-304E97E076E8}">
  <dimension ref="A1:P82"/>
  <sheetViews>
    <sheetView tabSelected="1" zoomScaleNormal="100" workbookViewId="0">
      <selection activeCell="A3" sqref="A3:J3"/>
    </sheetView>
  </sheetViews>
  <sheetFormatPr defaultRowHeight="15" x14ac:dyDescent="0.25"/>
  <cols>
    <col min="1" max="1" width="6.5703125" style="9" customWidth="1"/>
    <col min="2" max="2" width="46.28515625" style="10" customWidth="1"/>
    <col min="3" max="3" width="14.140625" style="10" bestFit="1" customWidth="1"/>
    <col min="4" max="4" width="9.7109375" style="9" customWidth="1"/>
    <col min="5" max="5" width="27.42578125" style="10" customWidth="1"/>
    <col min="6" max="6" width="13.5703125" style="10" customWidth="1"/>
    <col min="7" max="7" width="13.28515625" style="10" customWidth="1"/>
    <col min="8" max="8" width="15.7109375" style="10" customWidth="1"/>
    <col min="9" max="9" width="18.42578125" style="10" customWidth="1"/>
    <col min="10" max="10" width="13.42578125" style="16" customWidth="1"/>
    <col min="11" max="11" width="13.42578125" style="16" hidden="1" customWidth="1"/>
    <col min="12" max="12" width="20.5703125" hidden="1" customWidth="1"/>
    <col min="13" max="13" width="13.7109375" hidden="1" customWidth="1"/>
    <col min="14" max="18" width="0" hidden="1" customWidth="1"/>
  </cols>
  <sheetData>
    <row r="1" spans="1:16" ht="21.75" customHeight="1" x14ac:dyDescent="0.25">
      <c r="A1" s="27"/>
      <c r="B1" s="12"/>
      <c r="C1" s="13"/>
      <c r="D1" s="15"/>
      <c r="E1" s="12"/>
      <c r="F1" s="14"/>
      <c r="G1" s="11"/>
      <c r="H1" s="11"/>
      <c r="I1" s="43"/>
      <c r="J1" s="44"/>
      <c r="K1" s="26"/>
    </row>
    <row r="2" spans="1:16" ht="15.75" customHeight="1" x14ac:dyDescent="0.25">
      <c r="B2" s="12"/>
      <c r="C2" s="13"/>
      <c r="D2" s="15"/>
      <c r="E2" s="12"/>
      <c r="F2" s="14"/>
      <c r="G2" s="12"/>
      <c r="H2" s="12"/>
      <c r="I2" s="45"/>
      <c r="J2" s="45"/>
      <c r="K2" s="27"/>
    </row>
    <row r="3" spans="1:16" ht="54" customHeight="1" x14ac:dyDescent="0.25">
      <c r="A3" s="46" t="s">
        <v>458</v>
      </c>
      <c r="B3" s="46"/>
      <c r="C3" s="46"/>
      <c r="D3" s="46"/>
      <c r="E3" s="46"/>
      <c r="F3" s="46"/>
      <c r="G3" s="46"/>
      <c r="H3" s="46"/>
      <c r="I3" s="46"/>
      <c r="J3" s="46"/>
      <c r="K3" s="28"/>
      <c r="M3" s="29">
        <v>55000000</v>
      </c>
    </row>
    <row r="4" spans="1:16" ht="54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6" s="17" customFormat="1" ht="156.75" customHeight="1" x14ac:dyDescent="0.25">
      <c r="A5" s="20" t="s">
        <v>412</v>
      </c>
      <c r="B5" s="21" t="s">
        <v>413</v>
      </c>
      <c r="C5" s="22" t="s">
        <v>430</v>
      </c>
      <c r="D5" s="23" t="s">
        <v>414</v>
      </c>
      <c r="E5" s="21" t="s">
        <v>415</v>
      </c>
      <c r="F5" s="21" t="s">
        <v>416</v>
      </c>
      <c r="G5" s="21" t="s">
        <v>417</v>
      </c>
      <c r="H5" s="21" t="s">
        <v>418</v>
      </c>
      <c r="I5" s="21" t="s">
        <v>419</v>
      </c>
      <c r="J5" s="24" t="s">
        <v>420</v>
      </c>
      <c r="K5" s="35"/>
      <c r="L5"/>
      <c r="M5"/>
    </row>
    <row r="6" spans="1:16" s="17" customFormat="1" ht="15.75" customHeight="1" x14ac:dyDescent="0.25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36"/>
      <c r="L6"/>
      <c r="M6"/>
    </row>
    <row r="7" spans="1:16" ht="31.5" customHeight="1" x14ac:dyDescent="0.25">
      <c r="A7" s="30">
        <v>1</v>
      </c>
      <c r="B7" s="31" t="s">
        <v>456</v>
      </c>
      <c r="C7" s="30" t="s">
        <v>46</v>
      </c>
      <c r="D7" s="32">
        <v>8000</v>
      </c>
      <c r="E7" s="33" t="s">
        <v>454</v>
      </c>
      <c r="F7" s="33" t="s">
        <v>459</v>
      </c>
      <c r="G7" s="33" t="s">
        <v>459</v>
      </c>
      <c r="H7" s="33" t="s">
        <v>459</v>
      </c>
      <c r="I7" s="33" t="s">
        <v>460</v>
      </c>
      <c r="J7" s="34">
        <v>3266.4</v>
      </c>
      <c r="K7" s="40">
        <f>SUM(J7:J15)</f>
        <v>16305.060000000001</v>
      </c>
      <c r="L7" s="18">
        <v>16308.8</v>
      </c>
      <c r="O7" s="18"/>
    </row>
    <row r="8" spans="1:16" ht="31.5" customHeight="1" x14ac:dyDescent="0.25">
      <c r="A8" s="30">
        <v>2</v>
      </c>
      <c r="B8" s="31" t="s">
        <v>421</v>
      </c>
      <c r="C8" s="30" t="s">
        <v>46</v>
      </c>
      <c r="D8" s="32">
        <v>12000</v>
      </c>
      <c r="E8" s="33" t="s">
        <v>454</v>
      </c>
      <c r="F8" s="33" t="s">
        <v>459</v>
      </c>
      <c r="G8" s="33" t="s">
        <v>459</v>
      </c>
      <c r="H8" s="33" t="s">
        <v>459</v>
      </c>
      <c r="I8" s="33" t="s">
        <v>460</v>
      </c>
      <c r="J8" s="34">
        <v>4459.2</v>
      </c>
      <c r="K8" s="41"/>
      <c r="L8" s="18">
        <f>+K7-L7</f>
        <v>-3.7399999999979627</v>
      </c>
      <c r="M8" s="18"/>
    </row>
    <row r="9" spans="1:16" ht="31.5" customHeight="1" x14ac:dyDescent="0.25">
      <c r="A9" s="30">
        <v>3</v>
      </c>
      <c r="B9" s="31" t="s">
        <v>422</v>
      </c>
      <c r="C9" s="30" t="s">
        <v>46</v>
      </c>
      <c r="D9" s="32">
        <v>3000</v>
      </c>
      <c r="E9" s="33" t="s">
        <v>454</v>
      </c>
      <c r="F9" s="33" t="s">
        <v>459</v>
      </c>
      <c r="G9" s="33" t="s">
        <v>459</v>
      </c>
      <c r="H9" s="33" t="s">
        <v>459</v>
      </c>
      <c r="I9" s="33" t="s">
        <v>460</v>
      </c>
      <c r="J9" s="34">
        <v>1095</v>
      </c>
      <c r="K9" s="41"/>
    </row>
    <row r="10" spans="1:16" ht="31.5" customHeight="1" x14ac:dyDescent="0.25">
      <c r="A10" s="30">
        <v>4</v>
      </c>
      <c r="B10" s="31" t="s">
        <v>423</v>
      </c>
      <c r="C10" s="30" t="s">
        <v>34</v>
      </c>
      <c r="D10" s="32">
        <v>2500</v>
      </c>
      <c r="E10" s="33" t="s">
        <v>454</v>
      </c>
      <c r="F10" s="33" t="s">
        <v>459</v>
      </c>
      <c r="G10" s="33" t="s">
        <v>459</v>
      </c>
      <c r="H10" s="33" t="s">
        <v>459</v>
      </c>
      <c r="I10" s="33" t="s">
        <v>460</v>
      </c>
      <c r="J10" s="34">
        <v>615</v>
      </c>
      <c r="K10" s="41"/>
      <c r="O10" s="19"/>
      <c r="P10" s="19"/>
    </row>
    <row r="11" spans="1:16" ht="31.5" customHeight="1" x14ac:dyDescent="0.25">
      <c r="A11" s="30">
        <v>5</v>
      </c>
      <c r="B11" s="31" t="s">
        <v>424</v>
      </c>
      <c r="C11" s="30" t="s">
        <v>46</v>
      </c>
      <c r="D11" s="32">
        <v>400</v>
      </c>
      <c r="E11" s="33" t="s">
        <v>454</v>
      </c>
      <c r="F11" s="33" t="s">
        <v>459</v>
      </c>
      <c r="G11" s="33" t="s">
        <v>459</v>
      </c>
      <c r="H11" s="33" t="s">
        <v>459</v>
      </c>
      <c r="I11" s="33" t="s">
        <v>460</v>
      </c>
      <c r="J11" s="34">
        <v>482.4</v>
      </c>
      <c r="K11" s="41"/>
    </row>
    <row r="12" spans="1:16" ht="31.5" customHeight="1" x14ac:dyDescent="0.25">
      <c r="A12" s="30">
        <v>6</v>
      </c>
      <c r="B12" s="31" t="s">
        <v>425</v>
      </c>
      <c r="C12" s="30" t="s">
        <v>46</v>
      </c>
      <c r="D12" s="32">
        <v>210</v>
      </c>
      <c r="E12" s="33" t="s">
        <v>454</v>
      </c>
      <c r="F12" s="33" t="s">
        <v>459</v>
      </c>
      <c r="G12" s="33" t="s">
        <v>459</v>
      </c>
      <c r="H12" s="33" t="s">
        <v>459</v>
      </c>
      <c r="I12" s="33" t="s">
        <v>460</v>
      </c>
      <c r="J12" s="34">
        <v>271.2</v>
      </c>
      <c r="K12" s="41"/>
      <c r="L12" s="18"/>
    </row>
    <row r="13" spans="1:16" ht="31.5" customHeight="1" x14ac:dyDescent="0.25">
      <c r="A13" s="30">
        <v>7</v>
      </c>
      <c r="B13" s="31" t="s">
        <v>426</v>
      </c>
      <c r="C13" s="30" t="s">
        <v>46</v>
      </c>
      <c r="D13" s="32">
        <v>500</v>
      </c>
      <c r="E13" s="33" t="s">
        <v>454</v>
      </c>
      <c r="F13" s="33" t="s">
        <v>459</v>
      </c>
      <c r="G13" s="33" t="s">
        <v>459</v>
      </c>
      <c r="H13" s="33" t="s">
        <v>459</v>
      </c>
      <c r="I13" s="33" t="s">
        <v>460</v>
      </c>
      <c r="J13" s="34">
        <v>612.5</v>
      </c>
      <c r="K13" s="41"/>
      <c r="L13" s="18"/>
    </row>
    <row r="14" spans="1:16" ht="31.5" customHeight="1" x14ac:dyDescent="0.25">
      <c r="A14" s="30">
        <v>8</v>
      </c>
      <c r="B14" s="31" t="s">
        <v>429</v>
      </c>
      <c r="C14" s="30" t="s">
        <v>34</v>
      </c>
      <c r="D14" s="32">
        <v>80</v>
      </c>
      <c r="E14" s="33" t="s">
        <v>454</v>
      </c>
      <c r="F14" s="33" t="s">
        <v>459</v>
      </c>
      <c r="G14" s="33" t="s">
        <v>459</v>
      </c>
      <c r="H14" s="33" t="s">
        <v>459</v>
      </c>
      <c r="I14" s="33" t="s">
        <v>461</v>
      </c>
      <c r="J14" s="34">
        <v>83.36</v>
      </c>
      <c r="K14" s="41"/>
    </row>
    <row r="15" spans="1:16" ht="77.25" customHeight="1" x14ac:dyDescent="0.25">
      <c r="A15" s="30">
        <v>9</v>
      </c>
      <c r="B15" s="31" t="s">
        <v>463</v>
      </c>
      <c r="C15" s="30" t="s">
        <v>431</v>
      </c>
      <c r="D15" s="32">
        <v>1</v>
      </c>
      <c r="E15" s="33" t="s">
        <v>455</v>
      </c>
      <c r="F15" s="33" t="s">
        <v>459</v>
      </c>
      <c r="G15" s="33" t="s">
        <v>459</v>
      </c>
      <c r="H15" s="33" t="s">
        <v>459</v>
      </c>
      <c r="I15" s="33" t="s">
        <v>462</v>
      </c>
      <c r="J15" s="34">
        <v>5420</v>
      </c>
      <c r="K15" s="42"/>
    </row>
    <row r="16" spans="1:16" ht="24" customHeight="1" x14ac:dyDescent="0.25">
      <c r="A16" s="30">
        <v>10</v>
      </c>
      <c r="B16" s="31" t="s">
        <v>4</v>
      </c>
      <c r="C16" s="30" t="s">
        <v>431</v>
      </c>
      <c r="D16" s="32">
        <v>1</v>
      </c>
      <c r="E16" s="33" t="s">
        <v>455</v>
      </c>
      <c r="F16" s="33" t="s">
        <v>459</v>
      </c>
      <c r="G16" s="33" t="s">
        <v>459</v>
      </c>
      <c r="H16" s="33" t="s">
        <v>459</v>
      </c>
      <c r="I16" s="33" t="s">
        <v>462</v>
      </c>
      <c r="J16" s="34">
        <v>19.399999999999999</v>
      </c>
      <c r="K16" s="34">
        <v>19.399999999999999</v>
      </c>
      <c r="L16" s="18">
        <f>+J16-K16</f>
        <v>0</v>
      </c>
      <c r="M16" s="18"/>
    </row>
    <row r="17" spans="1:13" ht="19.5" customHeight="1" x14ac:dyDescent="0.25">
      <c r="A17" s="30">
        <v>11</v>
      </c>
      <c r="B17" s="31" t="s">
        <v>427</v>
      </c>
      <c r="C17" s="30" t="s">
        <v>34</v>
      </c>
      <c r="D17" s="32">
        <v>80</v>
      </c>
      <c r="E17" s="33" t="s">
        <v>454</v>
      </c>
      <c r="F17" s="33" t="s">
        <v>459</v>
      </c>
      <c r="G17" s="33" t="s">
        <v>459</v>
      </c>
      <c r="H17" s="33" t="s">
        <v>459</v>
      </c>
      <c r="I17" s="33" t="s">
        <v>461</v>
      </c>
      <c r="J17" s="34">
        <v>95.76</v>
      </c>
      <c r="K17" s="40">
        <f>SUM(J17:J20)</f>
        <v>2270.16</v>
      </c>
      <c r="L17" s="18">
        <f>+K17-2271.4</f>
        <v>-1.2400000000002365</v>
      </c>
      <c r="M17" s="18"/>
    </row>
    <row r="18" spans="1:13" ht="19.5" customHeight="1" x14ac:dyDescent="0.25">
      <c r="A18" s="30">
        <v>12</v>
      </c>
      <c r="B18" s="31" t="s">
        <v>428</v>
      </c>
      <c r="C18" s="30" t="s">
        <v>34</v>
      </c>
      <c r="D18" s="32">
        <v>20</v>
      </c>
      <c r="E18" s="33" t="s">
        <v>454</v>
      </c>
      <c r="F18" s="33" t="s">
        <v>459</v>
      </c>
      <c r="G18" s="33" t="s">
        <v>459</v>
      </c>
      <c r="H18" s="33" t="s">
        <v>459</v>
      </c>
      <c r="I18" s="33" t="s">
        <v>461</v>
      </c>
      <c r="J18" s="34">
        <v>28.4</v>
      </c>
      <c r="K18" s="41"/>
    </row>
    <row r="19" spans="1:13" ht="19.5" customHeight="1" x14ac:dyDescent="0.25">
      <c r="A19" s="30">
        <v>13</v>
      </c>
      <c r="B19" s="31" t="s">
        <v>457</v>
      </c>
      <c r="C19" s="30" t="s">
        <v>34</v>
      </c>
      <c r="D19" s="32">
        <v>20</v>
      </c>
      <c r="E19" s="33" t="s">
        <v>455</v>
      </c>
      <c r="F19" s="33" t="s">
        <v>459</v>
      </c>
      <c r="G19" s="33" t="s">
        <v>459</v>
      </c>
      <c r="H19" s="33" t="s">
        <v>459</v>
      </c>
      <c r="I19" s="33" t="s">
        <v>461</v>
      </c>
      <c r="J19" s="34">
        <v>20</v>
      </c>
      <c r="K19" s="41"/>
    </row>
    <row r="20" spans="1:13" ht="19.5" customHeight="1" x14ac:dyDescent="0.25">
      <c r="A20" s="30">
        <v>14</v>
      </c>
      <c r="B20" s="31" t="s">
        <v>464</v>
      </c>
      <c r="C20" s="30" t="s">
        <v>431</v>
      </c>
      <c r="D20" s="32">
        <v>1</v>
      </c>
      <c r="E20" s="33" t="s">
        <v>455</v>
      </c>
      <c r="F20" s="33" t="s">
        <v>459</v>
      </c>
      <c r="G20" s="33" t="s">
        <v>459</v>
      </c>
      <c r="H20" s="33" t="s">
        <v>459</v>
      </c>
      <c r="I20" s="33" t="s">
        <v>461</v>
      </c>
      <c r="J20" s="34">
        <v>2126</v>
      </c>
      <c r="K20" s="42"/>
    </row>
    <row r="21" spans="1:13" ht="20.25" customHeight="1" x14ac:dyDescent="0.25">
      <c r="A21" s="30">
        <v>15</v>
      </c>
      <c r="B21" s="31" t="s">
        <v>68</v>
      </c>
      <c r="C21" s="30" t="s">
        <v>431</v>
      </c>
      <c r="D21" s="32">
        <v>1</v>
      </c>
      <c r="E21" s="33" t="s">
        <v>455</v>
      </c>
      <c r="F21" s="33" t="s">
        <v>459</v>
      </c>
      <c r="G21" s="33" t="s">
        <v>459</v>
      </c>
      <c r="H21" s="33" t="s">
        <v>459</v>
      </c>
      <c r="I21" s="33" t="s">
        <v>462</v>
      </c>
      <c r="J21" s="34">
        <v>343.5</v>
      </c>
      <c r="K21" s="34">
        <v>343.5</v>
      </c>
      <c r="L21" s="18">
        <f>+J21-K21</f>
        <v>0</v>
      </c>
    </row>
    <row r="22" spans="1:13" ht="20.25" customHeight="1" x14ac:dyDescent="0.25">
      <c r="A22" s="30">
        <v>16</v>
      </c>
      <c r="B22" s="31" t="s">
        <v>432</v>
      </c>
      <c r="C22" s="30" t="s">
        <v>431</v>
      </c>
      <c r="D22" s="32">
        <v>1</v>
      </c>
      <c r="E22" s="33" t="s">
        <v>455</v>
      </c>
      <c r="F22" s="33" t="s">
        <v>459</v>
      </c>
      <c r="G22" s="33" t="s">
        <v>459</v>
      </c>
      <c r="H22" s="33" t="s">
        <v>459</v>
      </c>
      <c r="I22" s="33" t="s">
        <v>462</v>
      </c>
      <c r="J22" s="34">
        <v>3779.2666666666664</v>
      </c>
      <c r="K22" s="40">
        <f>+J22+J23+J24</f>
        <v>11337.8</v>
      </c>
      <c r="L22" s="37">
        <f>11337.8-K22</f>
        <v>0</v>
      </c>
      <c r="M22" s="18"/>
    </row>
    <row r="23" spans="1:13" ht="20.25" customHeight="1" x14ac:dyDescent="0.25">
      <c r="A23" s="30">
        <v>17</v>
      </c>
      <c r="B23" s="31" t="s">
        <v>433</v>
      </c>
      <c r="C23" s="30" t="s">
        <v>431</v>
      </c>
      <c r="D23" s="32">
        <v>1</v>
      </c>
      <c r="E23" s="33" t="s">
        <v>455</v>
      </c>
      <c r="F23" s="33" t="s">
        <v>459</v>
      </c>
      <c r="G23" s="33" t="s">
        <v>459</v>
      </c>
      <c r="H23" s="33" t="s">
        <v>459</v>
      </c>
      <c r="I23" s="33" t="s">
        <v>462</v>
      </c>
      <c r="J23" s="34">
        <v>3779.2666666666664</v>
      </c>
      <c r="K23" s="41"/>
    </row>
    <row r="24" spans="1:13" ht="20.25" customHeight="1" x14ac:dyDescent="0.25">
      <c r="A24" s="30">
        <v>18</v>
      </c>
      <c r="B24" s="31" t="s">
        <v>434</v>
      </c>
      <c r="C24" s="30" t="s">
        <v>431</v>
      </c>
      <c r="D24" s="32">
        <v>1</v>
      </c>
      <c r="E24" s="33" t="s">
        <v>455</v>
      </c>
      <c r="F24" s="33" t="s">
        <v>459</v>
      </c>
      <c r="G24" s="33" t="s">
        <v>459</v>
      </c>
      <c r="H24" s="33" t="s">
        <v>459</v>
      </c>
      <c r="I24" s="33" t="s">
        <v>462</v>
      </c>
      <c r="J24" s="34">
        <v>3779.2666666666664</v>
      </c>
      <c r="K24" s="42"/>
    </row>
    <row r="25" spans="1:13" ht="20.25" customHeight="1" x14ac:dyDescent="0.25">
      <c r="A25" s="30">
        <v>19</v>
      </c>
      <c r="B25" s="31" t="s">
        <v>465</v>
      </c>
      <c r="C25" s="30" t="s">
        <v>431</v>
      </c>
      <c r="D25" s="32">
        <v>1</v>
      </c>
      <c r="E25" s="33" t="s">
        <v>492</v>
      </c>
      <c r="F25" s="33" t="s">
        <v>459</v>
      </c>
      <c r="G25" s="33" t="s">
        <v>459</v>
      </c>
      <c r="H25" s="33" t="s">
        <v>459</v>
      </c>
      <c r="I25" s="33" t="s">
        <v>462</v>
      </c>
      <c r="J25" s="34">
        <v>17970.900000000001</v>
      </c>
      <c r="K25" s="34">
        <v>17970.900000000001</v>
      </c>
      <c r="L25" s="18">
        <f>+J25-K25</f>
        <v>0</v>
      </c>
      <c r="M25" s="18"/>
    </row>
    <row r="26" spans="1:13" ht="20.25" customHeight="1" x14ac:dyDescent="0.25">
      <c r="A26" s="30">
        <v>20</v>
      </c>
      <c r="B26" s="31" t="s">
        <v>438</v>
      </c>
      <c r="C26" s="30" t="s">
        <v>33</v>
      </c>
      <c r="D26" s="32">
        <v>100</v>
      </c>
      <c r="E26" s="33" t="s">
        <v>455</v>
      </c>
      <c r="F26" s="33" t="s">
        <v>459</v>
      </c>
      <c r="G26" s="33" t="s">
        <v>459</v>
      </c>
      <c r="H26" s="33" t="s">
        <v>459</v>
      </c>
      <c r="I26" s="33" t="s">
        <v>462</v>
      </c>
      <c r="J26" s="34">
        <v>39.5</v>
      </c>
      <c r="K26" s="40">
        <v>3737.6</v>
      </c>
      <c r="L26" s="18">
        <f>+K26-3737.6</f>
        <v>0</v>
      </c>
      <c r="M26" s="18"/>
    </row>
    <row r="27" spans="1:13" ht="20.25" customHeight="1" x14ac:dyDescent="0.25">
      <c r="A27" s="30">
        <v>21</v>
      </c>
      <c r="B27" s="31" t="s">
        <v>486</v>
      </c>
      <c r="C27" s="30" t="s">
        <v>33</v>
      </c>
      <c r="D27" s="32">
        <v>5</v>
      </c>
      <c r="E27" s="33" t="s">
        <v>455</v>
      </c>
      <c r="F27" s="33" t="s">
        <v>459</v>
      </c>
      <c r="G27" s="33" t="s">
        <v>459</v>
      </c>
      <c r="H27" s="33" t="s">
        <v>459</v>
      </c>
      <c r="I27" s="33" t="s">
        <v>462</v>
      </c>
      <c r="J27" s="34">
        <v>12.5</v>
      </c>
      <c r="K27" s="41"/>
      <c r="M27" s="18"/>
    </row>
    <row r="28" spans="1:13" ht="20.25" customHeight="1" x14ac:dyDescent="0.25">
      <c r="A28" s="30">
        <v>22</v>
      </c>
      <c r="B28" s="31" t="s">
        <v>437</v>
      </c>
      <c r="C28" s="30" t="s">
        <v>33</v>
      </c>
      <c r="D28" s="32">
        <v>5</v>
      </c>
      <c r="E28" s="33" t="s">
        <v>455</v>
      </c>
      <c r="F28" s="33" t="s">
        <v>459</v>
      </c>
      <c r="G28" s="33" t="s">
        <v>459</v>
      </c>
      <c r="H28" s="33" t="s">
        <v>459</v>
      </c>
      <c r="I28" s="33" t="s">
        <v>462</v>
      </c>
      <c r="J28" s="34">
        <v>17.5</v>
      </c>
      <c r="K28" s="41"/>
      <c r="M28" s="18"/>
    </row>
    <row r="29" spans="1:13" ht="20.25" customHeight="1" x14ac:dyDescent="0.25">
      <c r="A29" s="30">
        <v>23</v>
      </c>
      <c r="B29" s="31" t="s">
        <v>487</v>
      </c>
      <c r="C29" s="30" t="s">
        <v>33</v>
      </c>
      <c r="D29" s="32">
        <v>50</v>
      </c>
      <c r="E29" s="33" t="s">
        <v>455</v>
      </c>
      <c r="F29" s="33" t="s">
        <v>459</v>
      </c>
      <c r="G29" s="33" t="s">
        <v>459</v>
      </c>
      <c r="H29" s="33" t="s">
        <v>459</v>
      </c>
      <c r="I29" s="33" t="s">
        <v>462</v>
      </c>
      <c r="J29" s="34">
        <v>22.5</v>
      </c>
      <c r="K29" s="41"/>
      <c r="M29" s="18"/>
    </row>
    <row r="30" spans="1:13" ht="20.25" customHeight="1" x14ac:dyDescent="0.25">
      <c r="A30" s="30">
        <v>24</v>
      </c>
      <c r="B30" s="31" t="s">
        <v>436</v>
      </c>
      <c r="C30" s="30" t="s">
        <v>33</v>
      </c>
      <c r="D30" s="32">
        <v>25</v>
      </c>
      <c r="E30" s="33" t="s">
        <v>455</v>
      </c>
      <c r="F30" s="33" t="s">
        <v>459</v>
      </c>
      <c r="G30" s="33" t="s">
        <v>459</v>
      </c>
      <c r="H30" s="33" t="s">
        <v>459</v>
      </c>
      <c r="I30" s="33" t="s">
        <v>462</v>
      </c>
      <c r="J30" s="34">
        <v>23.75</v>
      </c>
      <c r="K30" s="41"/>
      <c r="M30" s="18"/>
    </row>
    <row r="31" spans="1:13" ht="20.25" customHeight="1" x14ac:dyDescent="0.25">
      <c r="A31" s="30">
        <v>25</v>
      </c>
      <c r="B31" s="31" t="s">
        <v>488</v>
      </c>
      <c r="C31" s="30" t="s">
        <v>33</v>
      </c>
      <c r="D31" s="32">
        <v>30</v>
      </c>
      <c r="E31" s="33" t="s">
        <v>455</v>
      </c>
      <c r="F31" s="33" t="s">
        <v>459</v>
      </c>
      <c r="G31" s="33" t="s">
        <v>459</v>
      </c>
      <c r="H31" s="33" t="s">
        <v>459</v>
      </c>
      <c r="I31" s="33" t="s">
        <v>462</v>
      </c>
      <c r="J31" s="34">
        <v>73.5</v>
      </c>
      <c r="K31" s="41"/>
      <c r="M31" s="18"/>
    </row>
    <row r="32" spans="1:13" ht="20.25" customHeight="1" x14ac:dyDescent="0.25">
      <c r="A32" s="30">
        <v>26</v>
      </c>
      <c r="B32" s="31" t="s">
        <v>489</v>
      </c>
      <c r="C32" s="30" t="s">
        <v>33</v>
      </c>
      <c r="D32" s="32">
        <v>20</v>
      </c>
      <c r="E32" s="33" t="s">
        <v>455</v>
      </c>
      <c r="F32" s="33" t="s">
        <v>459</v>
      </c>
      <c r="G32" s="33" t="s">
        <v>459</v>
      </c>
      <c r="H32" s="33" t="s">
        <v>459</v>
      </c>
      <c r="I32" s="33" t="s">
        <v>462</v>
      </c>
      <c r="J32" s="34">
        <v>29</v>
      </c>
      <c r="K32" s="41"/>
      <c r="M32" s="18"/>
    </row>
    <row r="33" spans="1:13" ht="20.25" customHeight="1" x14ac:dyDescent="0.25">
      <c r="A33" s="30">
        <v>27</v>
      </c>
      <c r="B33" s="31" t="s">
        <v>490</v>
      </c>
      <c r="C33" s="30" t="s">
        <v>33</v>
      </c>
      <c r="D33" s="32">
        <v>30</v>
      </c>
      <c r="E33" s="33" t="s">
        <v>455</v>
      </c>
      <c r="F33" s="33" t="s">
        <v>459</v>
      </c>
      <c r="G33" s="33" t="s">
        <v>459</v>
      </c>
      <c r="H33" s="33" t="s">
        <v>459</v>
      </c>
      <c r="I33" s="33" t="s">
        <v>462</v>
      </c>
      <c r="J33" s="34">
        <v>105</v>
      </c>
      <c r="K33" s="41"/>
      <c r="M33" s="18"/>
    </row>
    <row r="34" spans="1:13" ht="20.25" customHeight="1" x14ac:dyDescent="0.25">
      <c r="A34" s="30">
        <v>28</v>
      </c>
      <c r="B34" s="31" t="s">
        <v>491</v>
      </c>
      <c r="C34" s="30" t="s">
        <v>33</v>
      </c>
      <c r="D34" s="32">
        <v>20</v>
      </c>
      <c r="E34" s="33" t="s">
        <v>455</v>
      </c>
      <c r="F34" s="33" t="s">
        <v>459</v>
      </c>
      <c r="G34" s="33" t="s">
        <v>459</v>
      </c>
      <c r="H34" s="33" t="s">
        <v>459</v>
      </c>
      <c r="I34" s="33" t="s">
        <v>462</v>
      </c>
      <c r="J34" s="34">
        <v>37</v>
      </c>
      <c r="K34" s="41"/>
      <c r="M34" s="18"/>
    </row>
    <row r="35" spans="1:13" ht="20.25" customHeight="1" x14ac:dyDescent="0.25">
      <c r="A35" s="30">
        <v>29</v>
      </c>
      <c r="B35" s="31" t="s">
        <v>435</v>
      </c>
      <c r="C35" s="30" t="s">
        <v>33</v>
      </c>
      <c r="D35" s="32">
        <v>300</v>
      </c>
      <c r="E35" s="33" t="s">
        <v>455</v>
      </c>
      <c r="F35" s="33" t="s">
        <v>459</v>
      </c>
      <c r="G35" s="33" t="s">
        <v>459</v>
      </c>
      <c r="H35" s="33" t="s">
        <v>459</v>
      </c>
      <c r="I35" s="33" t="s">
        <v>462</v>
      </c>
      <c r="J35" s="34">
        <v>68</v>
      </c>
      <c r="K35" s="41"/>
      <c r="M35" s="18"/>
    </row>
    <row r="36" spans="1:13" ht="20.25" customHeight="1" x14ac:dyDescent="0.25">
      <c r="A36" s="30">
        <v>21</v>
      </c>
      <c r="B36" s="31" t="s">
        <v>436</v>
      </c>
      <c r="C36" s="30" t="s">
        <v>33</v>
      </c>
      <c r="D36" s="32">
        <v>50</v>
      </c>
      <c r="E36" s="33" t="s">
        <v>455</v>
      </c>
      <c r="F36" s="33" t="s">
        <v>459</v>
      </c>
      <c r="G36" s="33" t="s">
        <v>459</v>
      </c>
      <c r="H36" s="33" t="s">
        <v>459</v>
      </c>
      <c r="I36" s="33" t="s">
        <v>462</v>
      </c>
      <c r="J36" s="34">
        <v>42.5</v>
      </c>
      <c r="K36" s="41"/>
    </row>
    <row r="37" spans="1:13" ht="20.25" customHeight="1" x14ac:dyDescent="0.25">
      <c r="A37" s="30">
        <v>22</v>
      </c>
      <c r="B37" s="31" t="s">
        <v>437</v>
      </c>
      <c r="C37" s="30" t="s">
        <v>33</v>
      </c>
      <c r="D37" s="32">
        <v>50</v>
      </c>
      <c r="E37" s="33" t="s">
        <v>455</v>
      </c>
      <c r="F37" s="33" t="s">
        <v>459</v>
      </c>
      <c r="G37" s="33" t="s">
        <v>459</v>
      </c>
      <c r="H37" s="33" t="s">
        <v>459</v>
      </c>
      <c r="I37" s="33" t="s">
        <v>462</v>
      </c>
      <c r="J37" s="34">
        <v>70</v>
      </c>
      <c r="K37" s="41"/>
    </row>
    <row r="38" spans="1:13" ht="20.25" customHeight="1" x14ac:dyDescent="0.25">
      <c r="A38" s="30">
        <v>23</v>
      </c>
      <c r="B38" s="31" t="s">
        <v>438</v>
      </c>
      <c r="C38" s="30" t="s">
        <v>33</v>
      </c>
      <c r="D38" s="32">
        <v>200</v>
      </c>
      <c r="E38" s="33" t="s">
        <v>455</v>
      </c>
      <c r="F38" s="33" t="s">
        <v>459</v>
      </c>
      <c r="G38" s="33" t="s">
        <v>459</v>
      </c>
      <c r="H38" s="33" t="s">
        <v>459</v>
      </c>
      <c r="I38" s="33" t="s">
        <v>462</v>
      </c>
      <c r="J38" s="34">
        <v>40</v>
      </c>
      <c r="K38" s="41"/>
    </row>
    <row r="39" spans="1:13" ht="20.25" customHeight="1" x14ac:dyDescent="0.25">
      <c r="A39" s="30">
        <v>24</v>
      </c>
      <c r="B39" s="31" t="s">
        <v>439</v>
      </c>
      <c r="C39" s="30" t="s">
        <v>33</v>
      </c>
      <c r="D39" s="32">
        <v>50</v>
      </c>
      <c r="E39" s="33" t="s">
        <v>455</v>
      </c>
      <c r="F39" s="33" t="s">
        <v>459</v>
      </c>
      <c r="G39" s="33" t="s">
        <v>459</v>
      </c>
      <c r="H39" s="33" t="s">
        <v>459</v>
      </c>
      <c r="I39" s="33" t="s">
        <v>462</v>
      </c>
      <c r="J39" s="34">
        <v>8.6667199999999998</v>
      </c>
      <c r="K39" s="41"/>
    </row>
    <row r="40" spans="1:13" ht="20.25" customHeight="1" x14ac:dyDescent="0.25">
      <c r="A40" s="30">
        <v>25</v>
      </c>
      <c r="B40" s="31" t="s">
        <v>440</v>
      </c>
      <c r="C40" s="30" t="s">
        <v>33</v>
      </c>
      <c r="D40" s="32">
        <v>100</v>
      </c>
      <c r="E40" s="33" t="s">
        <v>455</v>
      </c>
      <c r="F40" s="33" t="s">
        <v>459</v>
      </c>
      <c r="G40" s="33" t="s">
        <v>459</v>
      </c>
      <c r="H40" s="33" t="s">
        <v>459</v>
      </c>
      <c r="I40" s="33" t="s">
        <v>462</v>
      </c>
      <c r="J40" s="34">
        <v>15</v>
      </c>
      <c r="K40" s="41"/>
    </row>
    <row r="41" spans="1:13" ht="20.25" customHeight="1" x14ac:dyDescent="0.25">
      <c r="A41" s="30">
        <v>26</v>
      </c>
      <c r="B41" s="31" t="s">
        <v>441</v>
      </c>
      <c r="C41" s="30" t="s">
        <v>33</v>
      </c>
      <c r="D41" s="32">
        <v>1000</v>
      </c>
      <c r="E41" s="33" t="s">
        <v>455</v>
      </c>
      <c r="F41" s="33" t="s">
        <v>459</v>
      </c>
      <c r="G41" s="33" t="s">
        <v>459</v>
      </c>
      <c r="H41" s="33" t="s">
        <v>459</v>
      </c>
      <c r="I41" s="33" t="s">
        <v>462</v>
      </c>
      <c r="J41" s="34">
        <v>50</v>
      </c>
      <c r="K41" s="41"/>
    </row>
    <row r="42" spans="1:13" ht="20.25" customHeight="1" x14ac:dyDescent="0.25">
      <c r="A42" s="30">
        <v>27</v>
      </c>
      <c r="B42" s="31" t="s">
        <v>442</v>
      </c>
      <c r="C42" s="30" t="s">
        <v>33</v>
      </c>
      <c r="D42" s="32">
        <v>50</v>
      </c>
      <c r="E42" s="33" t="s">
        <v>455</v>
      </c>
      <c r="F42" s="33" t="s">
        <v>459</v>
      </c>
      <c r="G42" s="33" t="s">
        <v>459</v>
      </c>
      <c r="H42" s="33" t="s">
        <v>459</v>
      </c>
      <c r="I42" s="33" t="s">
        <v>462</v>
      </c>
      <c r="J42" s="34">
        <v>42.5</v>
      </c>
      <c r="K42" s="41"/>
    </row>
    <row r="43" spans="1:13" ht="20.25" customHeight="1" x14ac:dyDescent="0.25">
      <c r="A43" s="30">
        <v>28</v>
      </c>
      <c r="B43" s="31" t="s">
        <v>438</v>
      </c>
      <c r="C43" s="30" t="s">
        <v>33</v>
      </c>
      <c r="D43" s="32">
        <v>100</v>
      </c>
      <c r="E43" s="33" t="s">
        <v>455</v>
      </c>
      <c r="F43" s="33" t="s">
        <v>459</v>
      </c>
      <c r="G43" s="33" t="s">
        <v>459</v>
      </c>
      <c r="H43" s="33" t="s">
        <v>459</v>
      </c>
      <c r="I43" s="33" t="s">
        <v>462</v>
      </c>
      <c r="J43" s="34">
        <v>40</v>
      </c>
      <c r="K43" s="41"/>
    </row>
    <row r="44" spans="1:13" ht="20.25" customHeight="1" x14ac:dyDescent="0.25">
      <c r="A44" s="30">
        <v>29</v>
      </c>
      <c r="B44" s="31" t="s">
        <v>443</v>
      </c>
      <c r="C44" s="30" t="s">
        <v>33</v>
      </c>
      <c r="D44" s="32">
        <v>20</v>
      </c>
      <c r="E44" s="33" t="s">
        <v>455</v>
      </c>
      <c r="F44" s="33" t="s">
        <v>459</v>
      </c>
      <c r="G44" s="33" t="s">
        <v>459</v>
      </c>
      <c r="H44" s="33" t="s">
        <v>459</v>
      </c>
      <c r="I44" s="33" t="s">
        <v>462</v>
      </c>
      <c r="J44" s="34">
        <v>130</v>
      </c>
      <c r="K44" s="41"/>
    </row>
    <row r="45" spans="1:13" ht="20.25" customHeight="1" x14ac:dyDescent="0.25">
      <c r="A45" s="30">
        <v>30</v>
      </c>
      <c r="B45" s="31" t="s">
        <v>444</v>
      </c>
      <c r="C45" s="30" t="s">
        <v>33</v>
      </c>
      <c r="D45" s="32">
        <v>50</v>
      </c>
      <c r="E45" s="33" t="s">
        <v>455</v>
      </c>
      <c r="F45" s="33" t="s">
        <v>459</v>
      </c>
      <c r="G45" s="33" t="s">
        <v>459</v>
      </c>
      <c r="H45" s="33" t="s">
        <v>459</v>
      </c>
      <c r="I45" s="33" t="s">
        <v>462</v>
      </c>
      <c r="J45" s="34">
        <v>46</v>
      </c>
      <c r="K45" s="41"/>
    </row>
    <row r="46" spans="1:13" ht="20.25" customHeight="1" x14ac:dyDescent="0.25">
      <c r="A46" s="30">
        <v>31</v>
      </c>
      <c r="B46" s="31" t="s">
        <v>445</v>
      </c>
      <c r="C46" s="30" t="s">
        <v>33</v>
      </c>
      <c r="D46" s="32">
        <v>50</v>
      </c>
      <c r="E46" s="33" t="s">
        <v>455</v>
      </c>
      <c r="F46" s="33" t="s">
        <v>459</v>
      </c>
      <c r="G46" s="33" t="s">
        <v>459</v>
      </c>
      <c r="H46" s="33" t="s">
        <v>459</v>
      </c>
      <c r="I46" s="33" t="s">
        <v>462</v>
      </c>
      <c r="J46" s="34">
        <v>48</v>
      </c>
      <c r="K46" s="41"/>
    </row>
    <row r="47" spans="1:13" ht="20.25" customHeight="1" x14ac:dyDescent="0.25">
      <c r="A47" s="30">
        <v>32</v>
      </c>
      <c r="B47" s="31" t="s">
        <v>446</v>
      </c>
      <c r="C47" s="30" t="s">
        <v>33</v>
      </c>
      <c r="D47" s="32">
        <v>60</v>
      </c>
      <c r="E47" s="33" t="s">
        <v>455</v>
      </c>
      <c r="F47" s="33" t="s">
        <v>459</v>
      </c>
      <c r="G47" s="33" t="s">
        <v>459</v>
      </c>
      <c r="H47" s="33" t="s">
        <v>459</v>
      </c>
      <c r="I47" s="33" t="s">
        <v>462</v>
      </c>
      <c r="J47" s="34">
        <v>88</v>
      </c>
      <c r="K47" s="41"/>
    </row>
    <row r="48" spans="1:13" ht="20.25" customHeight="1" x14ac:dyDescent="0.25">
      <c r="A48" s="30">
        <v>33</v>
      </c>
      <c r="B48" s="31" t="s">
        <v>447</v>
      </c>
      <c r="C48" s="30" t="s">
        <v>33</v>
      </c>
      <c r="D48" s="32">
        <v>100</v>
      </c>
      <c r="E48" s="33" t="s">
        <v>455</v>
      </c>
      <c r="F48" s="33" t="s">
        <v>459</v>
      </c>
      <c r="G48" s="33" t="s">
        <v>459</v>
      </c>
      <c r="H48" s="33" t="s">
        <v>459</v>
      </c>
      <c r="I48" s="33" t="s">
        <v>462</v>
      </c>
      <c r="J48" s="34">
        <v>48</v>
      </c>
      <c r="K48" s="41"/>
    </row>
    <row r="49" spans="1:13" ht="20.25" customHeight="1" x14ac:dyDescent="0.25">
      <c r="A49" s="30">
        <v>34</v>
      </c>
      <c r="B49" s="31" t="s">
        <v>450</v>
      </c>
      <c r="C49" s="30" t="s">
        <v>33</v>
      </c>
      <c r="D49" s="32">
        <v>100</v>
      </c>
      <c r="E49" s="33" t="s">
        <v>455</v>
      </c>
      <c r="F49" s="33" t="s">
        <v>459</v>
      </c>
      <c r="G49" s="33" t="s">
        <v>459</v>
      </c>
      <c r="H49" s="33" t="s">
        <v>459</v>
      </c>
      <c r="I49" s="33" t="s">
        <v>462</v>
      </c>
      <c r="J49" s="34">
        <v>44</v>
      </c>
      <c r="K49" s="41"/>
    </row>
    <row r="50" spans="1:13" ht="20.25" customHeight="1" x14ac:dyDescent="0.25">
      <c r="A50" s="30">
        <v>35</v>
      </c>
      <c r="B50" s="31" t="s">
        <v>448</v>
      </c>
      <c r="C50" s="30" t="s">
        <v>33</v>
      </c>
      <c r="D50" s="32">
        <v>100</v>
      </c>
      <c r="E50" s="33" t="s">
        <v>455</v>
      </c>
      <c r="F50" s="33" t="s">
        <v>459</v>
      </c>
      <c r="G50" s="33" t="s">
        <v>459</v>
      </c>
      <c r="H50" s="33" t="s">
        <v>459</v>
      </c>
      <c r="I50" s="33" t="s">
        <v>462</v>
      </c>
      <c r="J50" s="34">
        <v>132</v>
      </c>
      <c r="K50" s="41"/>
    </row>
    <row r="51" spans="1:13" ht="20.25" customHeight="1" x14ac:dyDescent="0.25">
      <c r="A51" s="30">
        <v>36</v>
      </c>
      <c r="B51" s="31" t="s">
        <v>449</v>
      </c>
      <c r="C51" s="30" t="s">
        <v>33</v>
      </c>
      <c r="D51" s="32">
        <v>50</v>
      </c>
      <c r="E51" s="33" t="s">
        <v>455</v>
      </c>
      <c r="F51" s="33" t="s">
        <v>459</v>
      </c>
      <c r="G51" s="33" t="s">
        <v>459</v>
      </c>
      <c r="H51" s="33" t="s">
        <v>459</v>
      </c>
      <c r="I51" s="33" t="s">
        <v>462</v>
      </c>
      <c r="J51" s="34">
        <v>44</v>
      </c>
      <c r="K51" s="41"/>
    </row>
    <row r="52" spans="1:13" ht="20.25" customHeight="1" x14ac:dyDescent="0.25">
      <c r="A52" s="30">
        <v>37</v>
      </c>
      <c r="B52" s="31" t="s">
        <v>452</v>
      </c>
      <c r="C52" s="30" t="s">
        <v>33</v>
      </c>
      <c r="D52" s="32">
        <v>20</v>
      </c>
      <c r="E52" s="33" t="s">
        <v>455</v>
      </c>
      <c r="F52" s="33" t="s">
        <v>459</v>
      </c>
      <c r="G52" s="33" t="s">
        <v>459</v>
      </c>
      <c r="H52" s="33" t="s">
        <v>459</v>
      </c>
      <c r="I52" s="33" t="s">
        <v>462</v>
      </c>
      <c r="J52" s="34">
        <v>0.6</v>
      </c>
      <c r="K52" s="41"/>
    </row>
    <row r="53" spans="1:13" ht="20.25" customHeight="1" x14ac:dyDescent="0.25">
      <c r="A53" s="30">
        <v>38</v>
      </c>
      <c r="B53" s="31" t="s">
        <v>453</v>
      </c>
      <c r="C53" s="30" t="s">
        <v>33</v>
      </c>
      <c r="D53" s="32">
        <v>15</v>
      </c>
      <c r="E53" s="33" t="s">
        <v>455</v>
      </c>
      <c r="F53" s="33" t="s">
        <v>459</v>
      </c>
      <c r="G53" s="33" t="s">
        <v>459</v>
      </c>
      <c r="H53" s="33" t="s">
        <v>459</v>
      </c>
      <c r="I53" s="33" t="s">
        <v>462</v>
      </c>
      <c r="J53" s="34">
        <v>0.75</v>
      </c>
      <c r="K53" s="41"/>
    </row>
    <row r="54" spans="1:13" ht="18.75" customHeight="1" x14ac:dyDescent="0.25">
      <c r="A54" s="30">
        <v>39</v>
      </c>
      <c r="B54" s="31" t="s">
        <v>468</v>
      </c>
      <c r="C54" s="30" t="s">
        <v>431</v>
      </c>
      <c r="D54" s="32">
        <v>1</v>
      </c>
      <c r="E54" s="33" t="s">
        <v>455</v>
      </c>
      <c r="F54" s="33" t="s">
        <v>459</v>
      </c>
      <c r="G54" s="33" t="s">
        <v>459</v>
      </c>
      <c r="H54" s="33" t="s">
        <v>459</v>
      </c>
      <c r="I54" s="33" t="s">
        <v>462</v>
      </c>
      <c r="J54" s="34">
        <v>2779.6</v>
      </c>
      <c r="K54" s="42"/>
    </row>
    <row r="55" spans="1:13" ht="18.75" customHeight="1" x14ac:dyDescent="0.25">
      <c r="A55" s="30">
        <v>40</v>
      </c>
      <c r="B55" s="31" t="s">
        <v>408</v>
      </c>
      <c r="C55" s="30" t="s">
        <v>431</v>
      </c>
      <c r="D55" s="32">
        <v>1</v>
      </c>
      <c r="E55" s="33" t="s">
        <v>455</v>
      </c>
      <c r="F55" s="33" t="s">
        <v>459</v>
      </c>
      <c r="G55" s="33" t="s">
        <v>459</v>
      </c>
      <c r="H55" s="33" t="s">
        <v>459</v>
      </c>
      <c r="I55" s="33" t="s">
        <v>462</v>
      </c>
      <c r="J55" s="34">
        <v>124.4</v>
      </c>
      <c r="K55" s="37">
        <v>124.4</v>
      </c>
      <c r="L55" s="18">
        <f>+J55-K55</f>
        <v>0</v>
      </c>
      <c r="M55" s="18"/>
    </row>
    <row r="56" spans="1:13" ht="30" x14ac:dyDescent="0.25">
      <c r="A56" s="30">
        <v>42</v>
      </c>
      <c r="B56" s="31" t="s">
        <v>411</v>
      </c>
      <c r="C56" s="30" t="s">
        <v>431</v>
      </c>
      <c r="D56" s="32">
        <v>1</v>
      </c>
      <c r="E56" s="33" t="s">
        <v>455</v>
      </c>
      <c r="F56" s="33" t="s">
        <v>459</v>
      </c>
      <c r="G56" s="33" t="s">
        <v>459</v>
      </c>
      <c r="H56" s="33" t="s">
        <v>459</v>
      </c>
      <c r="I56" s="33" t="s">
        <v>462</v>
      </c>
      <c r="J56" s="34">
        <v>1290.5999999999999</v>
      </c>
      <c r="K56" s="37">
        <v>1290.5999999999999</v>
      </c>
      <c r="L56" s="18">
        <f>+J56-K56</f>
        <v>0</v>
      </c>
      <c r="M56" s="18"/>
    </row>
    <row r="57" spans="1:13" ht="45" x14ac:dyDescent="0.25">
      <c r="A57" s="30">
        <v>43</v>
      </c>
      <c r="B57" s="31" t="s">
        <v>451</v>
      </c>
      <c r="C57" s="30" t="s">
        <v>431</v>
      </c>
      <c r="D57" s="32">
        <v>1</v>
      </c>
      <c r="E57" s="33" t="s">
        <v>455</v>
      </c>
      <c r="F57" s="33" t="s">
        <v>459</v>
      </c>
      <c r="G57" s="33" t="s">
        <v>459</v>
      </c>
      <c r="H57" s="33" t="s">
        <v>459</v>
      </c>
      <c r="I57" s="33" t="s">
        <v>462</v>
      </c>
      <c r="J57" s="34">
        <v>10.8</v>
      </c>
      <c r="K57" s="37">
        <v>10.8</v>
      </c>
      <c r="L57" s="38">
        <f>+J57-K57</f>
        <v>0</v>
      </c>
      <c r="M57" s="18"/>
    </row>
    <row r="58" spans="1:13" x14ac:dyDescent="0.25">
      <c r="A58" s="30">
        <v>44</v>
      </c>
      <c r="B58" s="31" t="s">
        <v>467</v>
      </c>
      <c r="C58" s="30" t="s">
        <v>431</v>
      </c>
      <c r="D58" s="32">
        <v>1</v>
      </c>
      <c r="E58" s="33" t="s">
        <v>455</v>
      </c>
      <c r="F58" s="33" t="s">
        <v>459</v>
      </c>
      <c r="G58" s="33" t="s">
        <v>459</v>
      </c>
      <c r="H58" s="33" t="s">
        <v>459</v>
      </c>
      <c r="I58" s="33" t="s">
        <v>462</v>
      </c>
      <c r="J58" s="34">
        <v>154.6</v>
      </c>
      <c r="K58" s="37">
        <v>154.6</v>
      </c>
      <c r="L58" s="18">
        <f>+J58-K58</f>
        <v>0</v>
      </c>
      <c r="M58" s="18"/>
    </row>
    <row r="59" spans="1:13" ht="18.75" customHeight="1" x14ac:dyDescent="0.25">
      <c r="A59" s="30">
        <v>41</v>
      </c>
      <c r="B59" s="31" t="s">
        <v>466</v>
      </c>
      <c r="C59" s="30" t="s">
        <v>431</v>
      </c>
      <c r="D59" s="32">
        <v>1</v>
      </c>
      <c r="E59" s="33" t="s">
        <v>455</v>
      </c>
      <c r="F59" s="33" t="s">
        <v>459</v>
      </c>
      <c r="G59" s="33" t="s">
        <v>459</v>
      </c>
      <c r="H59" s="33" t="s">
        <v>459</v>
      </c>
      <c r="I59" s="33" t="s">
        <v>462</v>
      </c>
      <c r="J59" s="34">
        <f>787.1-39</f>
        <v>748.1</v>
      </c>
      <c r="K59" s="40">
        <f>SUM(J59:J74)</f>
        <v>787.09191999999996</v>
      </c>
      <c r="L59" s="18">
        <f>+K59-787.1</f>
        <v>-8.0800000000635919E-3</v>
      </c>
      <c r="M59" s="18"/>
    </row>
    <row r="60" spans="1:13" ht="18.75" customHeight="1" x14ac:dyDescent="0.25">
      <c r="A60" s="30">
        <v>45</v>
      </c>
      <c r="B60" s="31" t="s">
        <v>469</v>
      </c>
      <c r="C60" s="30" t="s">
        <v>33</v>
      </c>
      <c r="D60" s="32">
        <v>11</v>
      </c>
      <c r="E60" s="33" t="s">
        <v>455</v>
      </c>
      <c r="F60" s="33" t="s">
        <v>459</v>
      </c>
      <c r="G60" s="33" t="s">
        <v>459</v>
      </c>
      <c r="H60" s="33" t="s">
        <v>459</v>
      </c>
      <c r="I60" s="33" t="s">
        <v>462</v>
      </c>
      <c r="J60" s="34">
        <v>7.3333699999999995</v>
      </c>
      <c r="K60" s="41"/>
      <c r="M60" s="18"/>
    </row>
    <row r="61" spans="1:13" ht="18.75" customHeight="1" x14ac:dyDescent="0.25">
      <c r="A61" s="30">
        <v>46</v>
      </c>
      <c r="B61" s="31" t="s">
        <v>470</v>
      </c>
      <c r="C61" s="30" t="s">
        <v>33</v>
      </c>
      <c r="D61" s="32">
        <v>10</v>
      </c>
      <c r="E61" s="33" t="s">
        <v>455</v>
      </c>
      <c r="F61" s="33" t="s">
        <v>459</v>
      </c>
      <c r="G61" s="33" t="s">
        <v>459</v>
      </c>
      <c r="H61" s="33" t="s">
        <v>459</v>
      </c>
      <c r="I61" s="33" t="s">
        <v>462</v>
      </c>
      <c r="J61" s="34">
        <v>1.6667000000000001</v>
      </c>
      <c r="K61" s="41"/>
      <c r="M61" s="18"/>
    </row>
    <row r="62" spans="1:13" ht="18.75" customHeight="1" x14ac:dyDescent="0.25">
      <c r="A62" s="30">
        <v>47</v>
      </c>
      <c r="B62" s="31" t="s">
        <v>471</v>
      </c>
      <c r="C62" s="30" t="s">
        <v>121</v>
      </c>
      <c r="D62" s="32">
        <v>18</v>
      </c>
      <c r="E62" s="33" t="s">
        <v>455</v>
      </c>
      <c r="F62" s="33" t="s">
        <v>459</v>
      </c>
      <c r="G62" s="33" t="s">
        <v>459</v>
      </c>
      <c r="H62" s="33" t="s">
        <v>459</v>
      </c>
      <c r="I62" s="33" t="s">
        <v>462</v>
      </c>
      <c r="J62" s="34">
        <v>2.7</v>
      </c>
      <c r="K62" s="41"/>
      <c r="M62" s="18"/>
    </row>
    <row r="63" spans="1:13" ht="18.75" customHeight="1" x14ac:dyDescent="0.25">
      <c r="A63" s="30">
        <v>48</v>
      </c>
      <c r="B63" s="31" t="s">
        <v>472</v>
      </c>
      <c r="C63" s="30" t="s">
        <v>33</v>
      </c>
      <c r="D63" s="32">
        <v>6</v>
      </c>
      <c r="E63" s="33" t="s">
        <v>455</v>
      </c>
      <c r="F63" s="33" t="s">
        <v>459</v>
      </c>
      <c r="G63" s="33" t="s">
        <v>459</v>
      </c>
      <c r="H63" s="33" t="s">
        <v>459</v>
      </c>
      <c r="I63" s="33" t="s">
        <v>462</v>
      </c>
      <c r="J63" s="34">
        <v>0.3</v>
      </c>
      <c r="K63" s="41"/>
      <c r="M63" s="18"/>
    </row>
    <row r="64" spans="1:13" ht="18.75" customHeight="1" x14ac:dyDescent="0.25">
      <c r="A64" s="30">
        <v>49</v>
      </c>
      <c r="B64" s="31" t="s">
        <v>473</v>
      </c>
      <c r="C64" s="30" t="s">
        <v>33</v>
      </c>
      <c r="D64" s="32">
        <v>300</v>
      </c>
      <c r="E64" s="33" t="s">
        <v>455</v>
      </c>
      <c r="F64" s="33" t="s">
        <v>459</v>
      </c>
      <c r="G64" s="33" t="s">
        <v>459</v>
      </c>
      <c r="H64" s="33" t="s">
        <v>459</v>
      </c>
      <c r="I64" s="33" t="s">
        <v>462</v>
      </c>
      <c r="J64" s="34">
        <v>3</v>
      </c>
      <c r="K64" s="41"/>
      <c r="M64" s="18"/>
    </row>
    <row r="65" spans="1:13" ht="18.75" customHeight="1" x14ac:dyDescent="0.25">
      <c r="A65" s="30">
        <v>50</v>
      </c>
      <c r="B65" s="31" t="s">
        <v>474</v>
      </c>
      <c r="C65" s="30" t="s">
        <v>33</v>
      </c>
      <c r="D65" s="32">
        <v>10</v>
      </c>
      <c r="E65" s="33" t="s">
        <v>455</v>
      </c>
      <c r="F65" s="33" t="s">
        <v>459</v>
      </c>
      <c r="G65" s="33" t="s">
        <v>459</v>
      </c>
      <c r="H65" s="33" t="s">
        <v>459</v>
      </c>
      <c r="I65" s="33" t="s">
        <v>462</v>
      </c>
      <c r="J65" s="34">
        <v>1</v>
      </c>
      <c r="K65" s="41"/>
      <c r="M65" s="18"/>
    </row>
    <row r="66" spans="1:13" ht="18.75" customHeight="1" x14ac:dyDescent="0.25">
      <c r="A66" s="30">
        <v>51</v>
      </c>
      <c r="B66" s="31" t="s">
        <v>474</v>
      </c>
      <c r="C66" s="30" t="s">
        <v>33</v>
      </c>
      <c r="D66" s="32">
        <v>72</v>
      </c>
      <c r="E66" s="33" t="s">
        <v>455</v>
      </c>
      <c r="F66" s="33" t="s">
        <v>459</v>
      </c>
      <c r="G66" s="33" t="s">
        <v>459</v>
      </c>
      <c r="H66" s="33" t="s">
        <v>459</v>
      </c>
      <c r="I66" s="33" t="s">
        <v>462</v>
      </c>
      <c r="J66" s="34">
        <v>12.00024</v>
      </c>
      <c r="K66" s="41"/>
      <c r="M66" s="18"/>
    </row>
    <row r="67" spans="1:13" ht="18.75" customHeight="1" x14ac:dyDescent="0.25">
      <c r="A67" s="30">
        <v>52</v>
      </c>
      <c r="B67" s="31" t="s">
        <v>475</v>
      </c>
      <c r="C67" s="30" t="s">
        <v>33</v>
      </c>
      <c r="D67" s="32">
        <v>26</v>
      </c>
      <c r="E67" s="33" t="s">
        <v>455</v>
      </c>
      <c r="F67" s="33" t="s">
        <v>459</v>
      </c>
      <c r="G67" s="33" t="s">
        <v>459</v>
      </c>
      <c r="H67" s="33" t="s">
        <v>459</v>
      </c>
      <c r="I67" s="33" t="s">
        <v>462</v>
      </c>
      <c r="J67" s="34">
        <v>2.6</v>
      </c>
      <c r="K67" s="41"/>
      <c r="M67" s="18"/>
    </row>
    <row r="68" spans="1:13" ht="18.75" customHeight="1" x14ac:dyDescent="0.25">
      <c r="A68" s="30">
        <v>53</v>
      </c>
      <c r="B68" s="31" t="s">
        <v>476</v>
      </c>
      <c r="C68" s="30" t="s">
        <v>33</v>
      </c>
      <c r="D68" s="32">
        <v>2</v>
      </c>
      <c r="E68" s="33" t="s">
        <v>455</v>
      </c>
      <c r="F68" s="33" t="s">
        <v>459</v>
      </c>
      <c r="G68" s="33" t="s">
        <v>459</v>
      </c>
      <c r="H68" s="33" t="s">
        <v>459</v>
      </c>
      <c r="I68" s="33" t="s">
        <v>462</v>
      </c>
      <c r="J68" s="34">
        <v>0.33333999999999997</v>
      </c>
      <c r="K68" s="41"/>
      <c r="M68" s="18"/>
    </row>
    <row r="69" spans="1:13" ht="18.75" customHeight="1" x14ac:dyDescent="0.25">
      <c r="A69" s="30">
        <v>54</v>
      </c>
      <c r="B69" s="31" t="s">
        <v>477</v>
      </c>
      <c r="C69" s="30" t="s">
        <v>33</v>
      </c>
      <c r="D69" s="32">
        <v>6</v>
      </c>
      <c r="E69" s="33" t="s">
        <v>455</v>
      </c>
      <c r="F69" s="33" t="s">
        <v>459</v>
      </c>
      <c r="G69" s="33" t="s">
        <v>459</v>
      </c>
      <c r="H69" s="33" t="s">
        <v>459</v>
      </c>
      <c r="I69" s="33" t="s">
        <v>462</v>
      </c>
      <c r="J69" s="34">
        <v>1.2</v>
      </c>
      <c r="K69" s="41"/>
      <c r="M69" s="18"/>
    </row>
    <row r="70" spans="1:13" ht="18.75" customHeight="1" x14ac:dyDescent="0.25">
      <c r="A70" s="30">
        <v>55</v>
      </c>
      <c r="B70" s="31" t="s">
        <v>478</v>
      </c>
      <c r="C70" s="30" t="s">
        <v>33</v>
      </c>
      <c r="D70" s="32">
        <v>20</v>
      </c>
      <c r="E70" s="33" t="s">
        <v>455</v>
      </c>
      <c r="F70" s="33" t="s">
        <v>459</v>
      </c>
      <c r="G70" s="33" t="s">
        <v>459</v>
      </c>
      <c r="H70" s="33" t="s">
        <v>459</v>
      </c>
      <c r="I70" s="33" t="s">
        <v>462</v>
      </c>
      <c r="J70" s="34">
        <v>0.5</v>
      </c>
      <c r="K70" s="41"/>
      <c r="M70" s="18"/>
    </row>
    <row r="71" spans="1:13" ht="18.75" customHeight="1" x14ac:dyDescent="0.25">
      <c r="A71" s="30">
        <v>56</v>
      </c>
      <c r="B71" s="31" t="s">
        <v>478</v>
      </c>
      <c r="C71" s="30" t="s">
        <v>33</v>
      </c>
      <c r="D71" s="32">
        <v>24</v>
      </c>
      <c r="E71" s="33" t="s">
        <v>455</v>
      </c>
      <c r="F71" s="33" t="s">
        <v>459</v>
      </c>
      <c r="G71" s="33" t="s">
        <v>459</v>
      </c>
      <c r="H71" s="33" t="s">
        <v>459</v>
      </c>
      <c r="I71" s="33" t="s">
        <v>462</v>
      </c>
      <c r="J71" s="34">
        <v>1.3999200000000001</v>
      </c>
      <c r="K71" s="41"/>
      <c r="M71" s="18"/>
    </row>
    <row r="72" spans="1:13" ht="18.75" customHeight="1" x14ac:dyDescent="0.25">
      <c r="A72" s="30">
        <v>57</v>
      </c>
      <c r="B72" s="31" t="s">
        <v>479</v>
      </c>
      <c r="C72" s="30" t="s">
        <v>33</v>
      </c>
      <c r="D72" s="32">
        <v>15</v>
      </c>
      <c r="E72" s="33" t="s">
        <v>455</v>
      </c>
      <c r="F72" s="33" t="s">
        <v>459</v>
      </c>
      <c r="G72" s="33" t="s">
        <v>459</v>
      </c>
      <c r="H72" s="33" t="s">
        <v>459</v>
      </c>
      <c r="I72" s="33" t="s">
        <v>462</v>
      </c>
      <c r="J72" s="34">
        <v>3.6250500000000003</v>
      </c>
      <c r="K72" s="41"/>
      <c r="M72" s="18"/>
    </row>
    <row r="73" spans="1:13" ht="18.75" customHeight="1" x14ac:dyDescent="0.25">
      <c r="A73" s="30">
        <v>58</v>
      </c>
      <c r="B73" s="31" t="s">
        <v>480</v>
      </c>
      <c r="C73" s="30" t="s">
        <v>33</v>
      </c>
      <c r="D73" s="32">
        <v>10</v>
      </c>
      <c r="E73" s="33" t="s">
        <v>455</v>
      </c>
      <c r="F73" s="33" t="s">
        <v>459</v>
      </c>
      <c r="G73" s="33" t="s">
        <v>459</v>
      </c>
      <c r="H73" s="33" t="s">
        <v>459</v>
      </c>
      <c r="I73" s="33" t="s">
        <v>462</v>
      </c>
      <c r="J73" s="34">
        <v>0.83329999999999993</v>
      </c>
      <c r="K73" s="41"/>
      <c r="M73" s="18"/>
    </row>
    <row r="74" spans="1:13" ht="18.75" customHeight="1" x14ac:dyDescent="0.25">
      <c r="A74" s="30">
        <v>59</v>
      </c>
      <c r="B74" s="31" t="s">
        <v>481</v>
      </c>
      <c r="C74" s="30" t="s">
        <v>33</v>
      </c>
      <c r="D74" s="32">
        <v>4</v>
      </c>
      <c r="E74" s="33" t="s">
        <v>455</v>
      </c>
      <c r="F74" s="33" t="s">
        <v>459</v>
      </c>
      <c r="G74" s="33" t="s">
        <v>459</v>
      </c>
      <c r="H74" s="33" t="s">
        <v>459</v>
      </c>
      <c r="I74" s="33" t="s">
        <v>462</v>
      </c>
      <c r="J74" s="34">
        <v>0.5</v>
      </c>
      <c r="K74" s="42"/>
      <c r="M74" s="18"/>
    </row>
    <row r="75" spans="1:13" ht="18.75" customHeight="1" x14ac:dyDescent="0.25">
      <c r="A75" s="30">
        <v>60</v>
      </c>
      <c r="B75" s="31" t="s">
        <v>482</v>
      </c>
      <c r="C75" s="30" t="s">
        <v>33</v>
      </c>
      <c r="D75" s="32">
        <v>6</v>
      </c>
      <c r="E75" s="33" t="s">
        <v>455</v>
      </c>
      <c r="F75" s="33" t="s">
        <v>459</v>
      </c>
      <c r="G75" s="33" t="s">
        <v>459</v>
      </c>
      <c r="H75" s="33" t="s">
        <v>459</v>
      </c>
      <c r="I75" s="33" t="s">
        <v>462</v>
      </c>
      <c r="J75" s="34">
        <v>27</v>
      </c>
      <c r="K75" s="37"/>
      <c r="M75" s="18"/>
    </row>
    <row r="76" spans="1:13" x14ac:dyDescent="0.25">
      <c r="A76" s="30">
        <v>61</v>
      </c>
      <c r="B76" s="31" t="s">
        <v>483</v>
      </c>
      <c r="C76" s="30" t="s">
        <v>33</v>
      </c>
      <c r="D76" s="32">
        <v>2</v>
      </c>
      <c r="E76" s="33" t="s">
        <v>455</v>
      </c>
      <c r="F76" s="33" t="s">
        <v>459</v>
      </c>
      <c r="G76" s="33" t="s">
        <v>459</v>
      </c>
      <c r="H76" s="33" t="s">
        <v>459</v>
      </c>
      <c r="I76" s="33" t="s">
        <v>462</v>
      </c>
      <c r="J76" s="34">
        <v>24</v>
      </c>
      <c r="K76" s="37"/>
    </row>
    <row r="77" spans="1:13" x14ac:dyDescent="0.25">
      <c r="A77" s="30">
        <v>62</v>
      </c>
      <c r="B77" s="31" t="s">
        <v>484</v>
      </c>
      <c r="C77" s="30" t="s">
        <v>34</v>
      </c>
      <c r="D77" s="32">
        <v>6.2</v>
      </c>
      <c r="E77" s="33" t="s">
        <v>455</v>
      </c>
      <c r="F77" s="33" t="s">
        <v>459</v>
      </c>
      <c r="G77" s="33" t="s">
        <v>459</v>
      </c>
      <c r="H77" s="33" t="s">
        <v>459</v>
      </c>
      <c r="I77" s="33" t="s">
        <v>462</v>
      </c>
      <c r="J77" s="34">
        <v>44.64</v>
      </c>
      <c r="K77" s="37"/>
    </row>
    <row r="78" spans="1:13" x14ac:dyDescent="0.25">
      <c r="A78" s="30">
        <v>63</v>
      </c>
      <c r="B78" s="31" t="s">
        <v>485</v>
      </c>
      <c r="C78" s="30" t="s">
        <v>34</v>
      </c>
      <c r="D78" s="32">
        <v>8.3000000000000007</v>
      </c>
      <c r="E78" s="33" t="s">
        <v>455</v>
      </c>
      <c r="F78" s="33" t="s">
        <v>459</v>
      </c>
      <c r="G78" s="33" t="s">
        <v>459</v>
      </c>
      <c r="H78" s="33" t="s">
        <v>459</v>
      </c>
      <c r="I78" s="33" t="s">
        <v>462</v>
      </c>
      <c r="J78" s="34">
        <v>87.15</v>
      </c>
      <c r="K78" s="37"/>
    </row>
    <row r="79" spans="1:13" x14ac:dyDescent="0.25">
      <c r="A79" s="30">
        <v>64</v>
      </c>
      <c r="B79" s="39" t="s">
        <v>493</v>
      </c>
      <c r="C79" s="30" t="s">
        <v>431</v>
      </c>
      <c r="D79" s="32">
        <v>1</v>
      </c>
      <c r="E79" s="33" t="s">
        <v>455</v>
      </c>
      <c r="F79" s="33" t="s">
        <v>459</v>
      </c>
      <c r="G79" s="33" t="s">
        <v>459</v>
      </c>
      <c r="H79" s="33" t="s">
        <v>459</v>
      </c>
      <c r="I79" s="33" t="s">
        <v>462</v>
      </c>
      <c r="J79" s="39">
        <v>5</v>
      </c>
    </row>
    <row r="81" spans="10:12" x14ac:dyDescent="0.25">
      <c r="J81" s="47">
        <f>SUM(J7:J79)</f>
        <v>54899.968640000006</v>
      </c>
    </row>
    <row r="82" spans="10:12" x14ac:dyDescent="0.25">
      <c r="L82" s="18"/>
    </row>
  </sheetData>
  <autoFilter ref="A6:P6" xr:uid="{9B4CB4E0-B70D-4949-B5FB-AFF8443E257D}"/>
  <mergeCells count="8">
    <mergeCell ref="K22:K24"/>
    <mergeCell ref="K26:K54"/>
    <mergeCell ref="K59:K74"/>
    <mergeCell ref="I1:J1"/>
    <mergeCell ref="I2:J2"/>
    <mergeCell ref="A3:J3"/>
    <mergeCell ref="K7:K15"/>
    <mergeCell ref="K17:K20"/>
  </mergeCells>
  <pageMargins left="0.28999999999999998" right="0.19685039370078741" top="0.4" bottom="0.42" header="0.15748031496062992" footer="0.26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2022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2022-01-24T06:34:22Z</cp:lastPrinted>
  <dcterms:created xsi:type="dcterms:W3CDTF">2018-02-01T10:19:54Z</dcterms:created>
  <dcterms:modified xsi:type="dcterms:W3CDTF">2022-02-01T04:45:08Z</dcterms:modified>
</cp:coreProperties>
</file>